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omments33.xml" ContentType="application/vnd.openxmlformats-officedocument.spreadsheetml.comments+xml"/>
  <Override PartName="/xl/comments34.xml" ContentType="application/vnd.openxmlformats-officedocument.spreadsheetml.comments+xml"/>
  <Override PartName="/xl/comments35.xml" ContentType="application/vnd.openxmlformats-officedocument.spreadsheetml.comments+xml"/>
  <Override PartName="/xl/comments3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2" windowWidth="20736" windowHeight="8268" firstSheet="12" activeTab="13"/>
  </bookViews>
  <sheets>
    <sheet name="นางนิตยา ติปินโต" sheetId="1" r:id="rId1"/>
    <sheet name="นายวิเทียน โปต๊ะโส" sheetId="2" r:id="rId2"/>
    <sheet name="นางลำดวน คำมี" sheetId="3" r:id="rId3"/>
    <sheet name="นายประยูร ยานันโต" sheetId="4" r:id="rId4"/>
    <sheet name="นายเทียนชัย แก้วคำ" sheetId="5" r:id="rId5"/>
    <sheet name="นางจินตนา  สมศิริ" sheetId="6" r:id="rId6"/>
    <sheet name="บุญนาท" sheetId="7" r:id="rId7"/>
    <sheet name="Sheet9" sheetId="9" r:id="rId8"/>
    <sheet name="สุคนธ์" sheetId="10" r:id="rId9"/>
    <sheet name="มูล" sheetId="11" r:id="rId10"/>
    <sheet name="ปี_x000a_" sheetId="12" r:id="rId11"/>
    <sheet name="วสันต์" sheetId="13" r:id="rId12"/>
    <sheet name="บุญกะฐิน" sheetId="14" r:id="rId13"/>
    <sheet name="บัวผัน ยศวงค์" sheetId="15" r:id="rId14"/>
    <sheet name="ลำดวน เสียงใส" sheetId="16" r:id="rId15"/>
    <sheet name="ดี โปต๊ะ" sheetId="17" r:id="rId16"/>
    <sheet name="ชุ่ม ทะจัก" sheetId="18" r:id="rId17"/>
    <sheet name="เมา กันทานันท์" sheetId="19" r:id="rId18"/>
    <sheet name="ยวงแก้ว โปต๊ะ" sheetId="20" r:id="rId19"/>
    <sheet name="บัวผัน โปต๊ะโส" sheetId="21" r:id="rId20"/>
    <sheet name="คำ ปันแกว่น" sheetId="22" r:id="rId21"/>
    <sheet name="คำสวย ตาปันโย" sheetId="23" r:id="rId22"/>
    <sheet name="ป้อ โปต๊ะ" sheetId="24" r:id="rId23"/>
    <sheet name="สมควร  ศรีชัยวรรณ์" sheetId="25" r:id="rId24"/>
    <sheet name="เสาวนีย์" sheetId="26" r:id="rId25"/>
    <sheet name="บุญทอง" sheetId="27" r:id="rId26"/>
    <sheet name="จิตรดา" sheetId="28" r:id="rId27"/>
    <sheet name="บัวเทพ" sheetId="29" r:id="rId28"/>
    <sheet name="สุธิดา" sheetId="30" r:id="rId29"/>
    <sheet name="ทัยวัน" sheetId="31" r:id="rId30"/>
    <sheet name="อินจันทร์" sheetId="33" r:id="rId31"/>
    <sheet name="มานิต" sheetId="34" r:id="rId32"/>
    <sheet name="สงวน" sheetId="35" r:id="rId33"/>
    <sheet name="บุญยืน" sheetId="36" r:id="rId34"/>
    <sheet name="นิตยา" sheetId="37" r:id="rId35"/>
    <sheet name="เสาวตรี" sheetId="38" r:id="rId36"/>
  </sheets>
  <calcPr calcId="144525"/>
</workbook>
</file>

<file path=xl/calcChain.xml><?xml version="1.0" encoding="utf-8"?>
<calcChain xmlns="http://schemas.openxmlformats.org/spreadsheetml/2006/main">
  <c r="R11" i="33" l="1"/>
  <c r="T12" i="38" l="1"/>
  <c r="I12" i="38"/>
  <c r="N11" i="38"/>
  <c r="I11" i="38"/>
  <c r="T11" i="38" s="1"/>
  <c r="R11" i="38" l="1"/>
  <c r="T55" i="17"/>
  <c r="R55" i="17"/>
  <c r="N55" i="17"/>
  <c r="T56" i="12"/>
  <c r="T12" i="37" l="1"/>
  <c r="R12" i="37"/>
  <c r="R11" i="37"/>
  <c r="I12" i="37"/>
  <c r="N12" i="37"/>
  <c r="N11" i="37"/>
  <c r="I11" i="37"/>
  <c r="N11" i="36"/>
  <c r="I11" i="36"/>
  <c r="T11" i="36" s="1"/>
  <c r="N11" i="35"/>
  <c r="I11" i="35"/>
  <c r="T11" i="35" s="1"/>
  <c r="N11" i="34"/>
  <c r="I11" i="34"/>
  <c r="T11" i="34" s="1"/>
  <c r="R11" i="36" l="1"/>
  <c r="R11" i="35"/>
  <c r="R11" i="34"/>
  <c r="I11" i="33"/>
  <c r="T11" i="33" s="1"/>
  <c r="R11" i="31"/>
  <c r="N14" i="31"/>
  <c r="N13" i="31"/>
  <c r="N12" i="31"/>
  <c r="N11" i="31"/>
  <c r="I11" i="31"/>
  <c r="T11" i="31" s="1"/>
  <c r="N11" i="30"/>
  <c r="I11" i="30"/>
  <c r="T11" i="30" s="1"/>
  <c r="N11" i="29"/>
  <c r="I11" i="29"/>
  <c r="T11" i="29" s="1"/>
  <c r="R11" i="28"/>
  <c r="N12" i="28"/>
  <c r="N11" i="28"/>
  <c r="I11" i="28"/>
  <c r="T11" i="28" s="1"/>
  <c r="T11" i="27"/>
  <c r="I11" i="27"/>
  <c r="R11" i="30" l="1"/>
  <c r="R11" i="29"/>
  <c r="R14" i="26"/>
  <c r="R13" i="26"/>
  <c r="N14" i="26"/>
  <c r="N13" i="26"/>
  <c r="T14" i="26"/>
  <c r="T13" i="26"/>
  <c r="T12" i="26"/>
  <c r="R12" i="26"/>
  <c r="I14" i="26"/>
  <c r="I13" i="26"/>
  <c r="I12" i="26"/>
  <c r="N12" i="26"/>
  <c r="N11" i="26"/>
  <c r="I11" i="26"/>
  <c r="T11" i="26" s="1"/>
  <c r="R11" i="26" l="1"/>
  <c r="R54" i="16"/>
  <c r="R12" i="12"/>
  <c r="R11" i="12"/>
  <c r="T97" i="17" l="1"/>
  <c r="N54" i="16" l="1"/>
  <c r="N11" i="16"/>
  <c r="N11" i="15"/>
  <c r="N11" i="14"/>
  <c r="R56" i="12"/>
  <c r="N56" i="12"/>
  <c r="R55" i="12"/>
  <c r="N55" i="12"/>
  <c r="N12" i="12"/>
  <c r="N11" i="12"/>
  <c r="R11" i="10"/>
  <c r="T12" i="6"/>
  <c r="R11" i="6"/>
  <c r="N12" i="5"/>
  <c r="N11" i="3" l="1"/>
  <c r="R11" i="1"/>
  <c r="N12" i="1"/>
  <c r="N11" i="1"/>
  <c r="R11" i="5" l="1"/>
  <c r="I55" i="12" l="1"/>
  <c r="I55" i="11"/>
  <c r="R55" i="11" s="1"/>
  <c r="T11" i="25" l="1"/>
  <c r="N11" i="25"/>
  <c r="I11" i="25"/>
  <c r="R11" i="25" s="1"/>
  <c r="R59" i="24"/>
  <c r="N59" i="24"/>
  <c r="I59" i="24"/>
  <c r="T11" i="24"/>
  <c r="R11" i="24"/>
  <c r="N11" i="24"/>
  <c r="I11" i="24"/>
  <c r="T11" i="23"/>
  <c r="R11" i="23"/>
  <c r="N11" i="23"/>
  <c r="I11" i="23"/>
  <c r="T11" i="22"/>
  <c r="R11" i="22"/>
  <c r="N11" i="22"/>
  <c r="I11" i="22"/>
  <c r="T11" i="21"/>
  <c r="N11" i="21"/>
  <c r="I11" i="21"/>
  <c r="T11" i="20"/>
  <c r="N11" i="20"/>
  <c r="I11" i="20"/>
  <c r="R11" i="20" s="1"/>
  <c r="N11" i="19"/>
  <c r="I11" i="19"/>
  <c r="T11" i="19" s="1"/>
  <c r="T11" i="18"/>
  <c r="R11" i="18"/>
  <c r="N11" i="18"/>
  <c r="I11" i="18"/>
  <c r="T12" i="17"/>
  <c r="I12" i="17"/>
  <c r="N97" i="17"/>
  <c r="I97" i="17"/>
  <c r="R97" i="17" s="1"/>
  <c r="R54" i="17"/>
  <c r="N54" i="17"/>
  <c r="I54" i="17"/>
  <c r="T11" i="17"/>
  <c r="N11" i="17"/>
  <c r="I11" i="17"/>
  <c r="R11" i="17" s="1"/>
  <c r="I54" i="16"/>
  <c r="I11" i="16"/>
  <c r="T11" i="16" s="1"/>
  <c r="T11" i="15"/>
  <c r="R11" i="15"/>
  <c r="I11" i="15"/>
  <c r="T11" i="14"/>
  <c r="R11" i="14"/>
  <c r="I11" i="14"/>
  <c r="R11" i="21" l="1"/>
  <c r="R11" i="19"/>
  <c r="R11" i="16"/>
  <c r="I11" i="11"/>
  <c r="R11" i="11" s="1"/>
  <c r="I11" i="7"/>
  <c r="R11" i="7" s="1"/>
  <c r="T12" i="12"/>
  <c r="I11" i="12"/>
  <c r="T11" i="13" l="1"/>
  <c r="R11" i="13"/>
  <c r="N11" i="13"/>
  <c r="I11" i="13"/>
  <c r="R12" i="5" l="1"/>
  <c r="T12" i="5" s="1"/>
  <c r="R11" i="4"/>
  <c r="R11" i="3"/>
  <c r="R11" i="2"/>
  <c r="R12" i="1"/>
  <c r="T12" i="1" s="1"/>
</calcChain>
</file>

<file path=xl/comments1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0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  <comment ref="G5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5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5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5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5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5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5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5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5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6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6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6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6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1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  <comment ref="G5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5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5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5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5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5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5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5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5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6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6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6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6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2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3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4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5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  <comment ref="G5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5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5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5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5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5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5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5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5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6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6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6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6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6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  <comment ref="G5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5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G5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5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5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5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5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6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6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6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6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  <comment ref="G9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9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9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9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9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9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9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0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0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05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10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106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10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7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8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19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0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1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2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3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  <comment ref="G5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6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6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6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6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6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6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6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6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67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6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68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6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4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5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6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7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8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9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0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1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2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3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4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5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6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5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6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7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8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9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sharedStrings.xml><?xml version="1.0" encoding="utf-8"?>
<sst xmlns="http://schemas.openxmlformats.org/spreadsheetml/2006/main" count="1690" uniqueCount="136">
  <si>
    <t>ภ.ด.ส.7</t>
  </si>
  <si>
    <t>รายการคำนวณภาษีที่ดินและสิ่งปลูกสร้าง</t>
  </si>
  <si>
    <t>ชื่อเจ้าของที่ดิน/สิ่งปลูกสร้าง...........................................................................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</si>
  <si>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</t>
  </si>
  <si>
    <t>ราคาประเมินทุนทรัพย์ของที่ดิน</t>
  </si>
  <si>
    <t>ราคาประเมินทุนทรัพย์ของสิ่งปลูกสร้าง</t>
  </si>
  <si>
    <t>รวมราคาประเมินของที่ดินและ
สิ่งปลูกสร้าง(บาท)</t>
  </si>
  <si>
    <t>หักมูลค่าฐานภาษีที่ได้รับยกเว้น 
(บาท)</t>
  </si>
  <si>
    <t>คงเหลือราคาประเมิน
ทุนทรัพย์
ที่ต้องชำระภาษี 
(บาท)</t>
  </si>
  <si>
    <t>อัตราภาษี
(ร้อยละ)</t>
  </si>
  <si>
    <t>จำนวนภาษี
ที่ต้องชำระ
(บาท)</t>
  </si>
  <si>
    <t>ที่</t>
  </si>
  <si>
    <t>ประเภทที่ดิน/เลขที่</t>
  </si>
  <si>
    <t>ลักษณะการทำประโยชน์</t>
  </si>
  <si>
    <t>จำนวนเนื้อที่ดิน</t>
  </si>
  <si>
    <t>คำนวณ
เป็น ตร.ว.</t>
  </si>
  <si>
    <t>ราคาประเมิน
ต่อ ตร.ว. (บาท)</t>
  </si>
  <si>
    <t>รวมราคาประเมินที่ดิน 
(บาท)</t>
  </si>
  <si>
    <t>ประเภทของ
สิ่งปลูกสร้างตามบัญชีกรมธนารักษ์</t>
  </si>
  <si>
    <t>ขนาดพื้นที่
สิ่งปลูกสร้าง 
(ตร.ม.)</t>
  </si>
  <si>
    <t>ราคาประเมิน
สิ่งปลูกสร้าง
ต่อ ตร.ม.(บาท)</t>
  </si>
  <si>
    <t>รวมราคา
สิ่งปลูกสร้าง 
(บาท)</t>
  </si>
  <si>
    <t>ค่าเสื่อม</t>
  </si>
  <si>
    <t>ราคาประเมิน
สิ่งปลูกสร้าง
หลังหัก
ค่าเสื่อม (บาท)</t>
  </si>
  <si>
    <t>อายุ
โรงเรือน(ปี)</t>
  </si>
  <si>
    <t>คิดเป็น
ค่าเสื่อม 
(บาท)</t>
  </si>
  <si>
    <t>ไร่</t>
  </si>
  <si>
    <t>งาน</t>
  </si>
  <si>
    <t>วา</t>
  </si>
  <si>
    <t>หมายเหตุ</t>
  </si>
  <si>
    <t>ลักษณะการทำประโยชน์ที่ดิน</t>
  </si>
  <si>
    <t>๑. ประกอบเกษตรกรรม</t>
  </si>
  <si>
    <t>๒. อยู่อาศัย</t>
  </si>
  <si>
    <t>๓. อื่นๆ</t>
  </si>
  <si>
    <t>๔. ทิ้งไว้ว่างเปล่าหรือไม่ได้ทำประโยชน์ตามควรแก่สภาพ</t>
  </si>
  <si>
    <t>๕. ใช้ประโยชน์หลายประเภท</t>
  </si>
  <si>
    <t>ชื่อเจ้าของที่ดิน/สิ่งปลูกสร้าง........นางนิตยา  ติปินโต...................................................................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</si>
  <si>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ชื่อเจ้าของที่ดินและสิ่งปลูกสร้าง/เจ้าของที่ดิน/ผู้ครอบครองที่ดิน.............นางนิตยา   ติปินโต..........................140/1  หมู่ 3.....................................................................................</t>
  </si>
  <si>
    <t>โฉนด</t>
  </si>
  <si>
    <t>บ้านเดี่ยว</t>
  </si>
  <si>
    <t>ชื่อเจ้าของที่ดิน/สิ่งปลูกสร้าง........นายเทียนชัย  แก้วคำ...................................................................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</si>
  <si>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ชื่อเจ้าของที่ดินและสิ่งปลูกสร้าง/เจ้าของที่ดิน/ผู้ครอบครองที่ดิน...........นายเทียนชัย  แก้วคำ.......................136  หมู่ 3..........................................................................................</t>
  </si>
  <si>
    <t>โกดังสินค้าพื้นที่ไม่เกิน 300 ตร.ว.</t>
  </si>
  <si>
    <t>ชื่อเจ้าของที่ดิน/สิ่งปลูกสร้าง........นางนิพนธ์   กาวิโล...................................................................</t>
  </si>
  <si>
    <t>ชื่อเจ้าของที่ดิน/สิ่งปลูกสร้าง....นางวราภรณ์  โปต๊ะโส.......................................................................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</si>
  <si>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ชื่อเจ้าของที่ดินและสิ่งปลูกสร้าง/เจ้าของที่ดิน/ผู้ครอบครองที่ดิน............นางวราภรณ์   โปต๊ะโส................126/3  หมู่ 3................................................................................................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</si>
  <si>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ชื่อเจ้าของที่ดินและสิ่งปลูกสร้าง/เจ้าของที่ดิน/ผู้ครอบครองที่ดิน........นางจินตนา  สมศิริ...............................96 หมู่ 3.....................................................................................</t>
  </si>
  <si>
    <t>ชื่อเจ้าของที่ดิน/สิ่งปลูกสร้าง............นางจินตนา  สมศิริ...............................................................</t>
  </si>
  <si>
    <t>ร้านค้า</t>
  </si>
  <si>
    <t>ชื่อเจ้าของที่ดิน/สิ่งปลูกสร้าง..........นายสมเพชร  คำมี.................................................................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</si>
  <si>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ชื่อเจ้าของที่ดินและสิ่งปลูกสร้าง/เจ้าของที่ดิน/ผู้ครอบครองที่ดิน.........นายสมเพชร  คำมี..............126/8 หมู่ 3.....................................................................................................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</si>
  <si>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ชื่อเจ้าของที่ดินและสิ่งปลูกสร้าง/เจ้าของที่ดิน/ผู้ครอบครองที่ดิน.........นางสุคนธ์  ยานันโต.............125/5 หมู่3......................................................................................................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</si>
  <si>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ชื่อเจ้าของที่ดินและสิ่งปลูกสร้าง/เจ้าของที่ดิน/ผู้ครอบครองที่ดิน.........นางพิไล  สุตานนท์ ........................62/2 หมู่ 3..........................................................................................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</si>
  <si>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ชื่อเจ้าของที่ดินและสิ่งปลูกสร้าง/เจ้าของที่ดิน/ผู้ครอบครองที่ดิน...............นายปี๋  สิยานันท์..........................................................102/2 หมู่ 3...................................................</t>
  </si>
  <si>
    <t>ชื่อเจ้าของที่ดิน........นางสุคนธ์  ยานันโต...................139  หมู่ 3........................................................</t>
  </si>
  <si>
    <t>ชื่อเจ้าของที่ดินและสิ่งปลูกสร้าง  ........นายวสันต์  ชูพักตร์..........................12   หมู่ 2..................................................................................................</t>
  </si>
  <si>
    <t>นส.3</t>
  </si>
  <si>
    <t>ชื่อเจ้าของที่ดิน.......นายมูล สุตานนท์...................................................................</t>
  </si>
  <si>
    <t>ชื่อเจ้าของที่ดิน.......นายมูล  สุตานนท์...................................................................</t>
  </si>
  <si>
    <t>ชื่อเจ้าของที่ดิน.........นายบุญกฐิน..อุดยานะ..เลขที่..124/2..ตำบลบ้านอ้อน..อำเภองาว..จังหวัดลำปาง.......................</t>
  </si>
  <si>
    <t>น.ส.3ก</t>
  </si>
  <si>
    <t>ชื่อเจ้าของที่ดิน.........นางบัวผัน..ยศวงค์...บ้านเลขที่..124/2..หมู่3...ตำบลบ้านอ้อน..อำเภองาว..จังหวัดลำปาง.......................</t>
  </si>
  <si>
    <t>ชื่อเจ้าของที่ดินและสิ่งปลูกสร้าง/เจ้าของที่ดิน/ผู้ครอบครองที่ดิน...........นางสาวอัมพร..สุรินวงค์...............................................................................................................</t>
  </si>
  <si>
    <t>ชื่อเจ้าของที่ดิน.........นางลำดวน..เสียงใส...บ้านเลขที่..150/1..หมู่3...ตำบลบ้านอ้อน..อำเภองาว..จังหวัดลำปาง.......................</t>
  </si>
  <si>
    <t>ชื่อเจ้าของที่ดินและสิ่งปลูกสร้าง/เจ้าของที่ดิน/ผู้ครอบครองที่ดิน...........นายเปลี่ยน...เสียงใส........................................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</si>
  <si>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นางแสงพิน...สุตาโย....150...........................................................................................................</t>
  </si>
  <si>
    <t xml:space="preserve"> 0</t>
  </si>
  <si>
    <t>ชื่อเจ้าของที่ดิน.........นางดี  โปต๊ะ...บ้านเลขที่..82/2..หมู่3...ตำบลบ้านอ้อน..อำเภองาว..จังหวัดลำปาง.......................</t>
  </si>
  <si>
    <t>ชื่อเจ้าของที่ดินและสิ่งปลูกสร้าง/เจ้าของที่ดิน/ผู้ครอบครองที่ดิน...........นายชำนาญ  นามะเส็ง....82...........................................................................................................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</si>
  <si>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ชื่อเจ้าของที่ดินและสิ่งปลูกสร้าง/เจ้าของที่ดิน/ผู้ครอบครองที่ดิน...........นายนิคม  กาชัย....82/2...........................................................................................................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</si>
  <si>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ชื่อเจ้าของที่ดินและสิ่งปลูกสร้าง/เจ้าของที่ดิน/ผู้ครอบครองที่ดิน...........นายนิคม  กาชัย....82/1...........................................................................................................</t>
  </si>
  <si>
    <t>โกดังเก็บสินค้า</t>
  </si>
  <si>
    <t>ชื่อเจ้าของที่ดิน........นายชุ่ม  ทะจักร...บ้านเลขที่..115/1..หมู่3...ตำบลบ้านอ้อน..อำเภองาว..จังหวัดลำปาง.......................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</si>
  <si>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</t>
  </si>
  <si>
    <t>ชื่อเจ้าของที่ดิน........นายเมา  กันทานันท์...บ้านเลขที่..65/3..หมู่3...ตำบลบ้านอ้อน..อำเภองาว..จังหวัดลำปาง.......................</t>
  </si>
  <si>
    <t>9</t>
  </si>
  <si>
    <t>ชื่อเจ้าของที่ดิน........นางยวงแก้ว  โปต๊ะ...บ้านเลขที่..65/3..หมู่3...ตำบลบ้านอ้อน..อำเภองาว..จังหวัดลำปาง....................... ปี 65 หาบ้านเลขที่</t>
  </si>
  <si>
    <t>ชื่อเจ้าของที่ดิน........นางบัวผัน  โปต๊ะโส...บ้านเลขที่..109/3..หมู่3...ตำบลบ้านอ้อน..อำเภองาว..จังหวัดลำปาง.......................</t>
  </si>
  <si>
    <t>ชื่อเจ้าของที่ดิน........นางป้อ  โปต๊ะ...บ้านเลขที่..111..หมู่3...ตำบลบ้านอ้อน..อำเภองาว..จังหวัดลำปาง.......................</t>
  </si>
  <si>
    <t>ชื่อเจ้าของที่ดินและสิ่งปลูกสร้าง/เจ้าของที่ดิน/ผู้ครอบครองที่ดิน.............นางสังเวียน  จรรยาโน.....111/1...........................................................................................</t>
  </si>
  <si>
    <t>0</t>
  </si>
  <si>
    <t>ชื่อเจ้าของที่ดิน........นายสมควร  ศรีชัยวรรณ์...บ้านเลขที่..93..หมู่3...ตำบลบ้านอ้อน..อำเภองาว..จังหวัดลำปาง.......................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</si>
  <si>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</si>
  <si>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ชื่อเจ้าของที่ดินและสิ่งปลูกสร้าง/เจ้าของที่ดิน/ผู้ครอบครองที่ดิน.........นางสาวบุญนาถ  สุตานนท์ ........................62/2 หมู่ 3..........................................................................................</t>
  </si>
  <si>
    <t>ปิดกิจการ</t>
  </si>
  <si>
    <t>ปิดกิจการ 66</t>
  </si>
  <si>
    <t>ชื่อเจ้าของที่ดิน/สิ่งปลูกสร้าง.......นายประยูร  ยานันโต 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</si>
  <si>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ชื่อเจ้าของที่ดินและสิ่งปลูกสร้าง/เจ้าของที่ดิน/ผู้ครอบครองที่ดิน.........นางสุคนธ์  ยานันโต...............................126/5 หมู่ 3...............................................................................</t>
  </si>
  <si>
    <t>ชื่อเจ้าของที่ดิน/สิ่งปลูกสร้าง......นายประยูร  ยานันโต....................................................................</t>
  </si>
  <si>
    <t xml:space="preserve"> -</t>
  </si>
  <si>
    <t>ชื่อเจ้าของที่ดินและสิ่งปลูกสร้าง/เจ้าของที่ดิน/ผู้ครอบครองที่ดิน.........นายทองย้าย  โปต๊ะ...................หมู่3..........................................................................................</t>
  </si>
  <si>
    <t>ชื่อเจ้าของที่ดิน........นางสาวเสาวนีย์  สุตาโย...บ้านเลขที่..153/3..หมู่3...ตำบลบ้านอ้อน..อำเภองาว..จังหวัดลำปาง.......................</t>
  </si>
  <si>
    <t>ท.ค.</t>
  </si>
  <si>
    <t>153/1</t>
  </si>
  <si>
    <t>153/2</t>
  </si>
  <si>
    <t>153/3</t>
  </si>
  <si>
    <t>153/6</t>
  </si>
  <si>
    <t>2</t>
  </si>
  <si>
    <t>ทค.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</si>
  <si>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....................</t>
  </si>
  <si>
    <t>ชื่อเจ้าของที่ดิน.........นางสาวจิตรดา  แววเสียง...บ้านเลขที่..69..หมู่3...ตำบลบ้านอ้อน..อำเภองาว..จังหวัดลำปาง.......................</t>
  </si>
  <si>
    <t>ชื่อเจ้าของที่ดิน.........นางบัวเทพ  ไชยสถาน...บ้านเลขที่..139..หมู่3...ตำบลบ้านอ้อน..อำเภองาว..จังหวัดลำปาง.......................</t>
  </si>
  <si>
    <t>ชื่อเจ้าของที่ดิน.........นางสาวสุธิดา  โปรดอวยพร...บ้านเลขที่..131/2..หมู่3...ตำบลบ้านอ้อน..อำเภองาว..จังหวัดลำปาง.......................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</si>
  <si>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..........................</t>
  </si>
  <si>
    <t>ชื่อเจ้าของที่ดิน.........นายทัยวัน  ก้อนคำ.......บ้านเลขที่..124/1.....หมู่3.........ตำบลบ้านอ้อน..อำเภองาว..จังหวัดลำปาง.......................</t>
  </si>
  <si>
    <t>โรงเลี้ยงสัตว์</t>
  </si>
  <si>
    <t>โรงจอดรถ</t>
  </si>
  <si>
    <t>124/1</t>
  </si>
  <si>
    <t>124/4</t>
  </si>
  <si>
    <t>ชื่อเจ้าของที่ดิน.........นายมานิต  กันทานันท์.......บ้านเลขที่..106/2.....หมู่3.........ตำบลบ้านอ้อน..อำเภองาว..จังหวัดลำปาง.......................</t>
  </si>
  <si>
    <t>ชื่อเจ้าของที่ดิน.........นายสงวน  นามะเส็ง.......บ้านเลขที่..82/2.....หมู่ 3.........ตำบลบ้านอ้อน..อำเภองาว..จังหวัดลำปาง.......................</t>
  </si>
  <si>
    <t>ชื่อเจ้าของที่ดิน.........นายบุญยืน  ยะอ้อน.......บ้านเลขที่..70/4.....หมู่ 3.........ตำบลบ้านอ้อน..อำเภองาว..จังหวัดลำปาง.......................</t>
  </si>
  <si>
    <t>65</t>
  </si>
  <si>
    <t>ชื่อเจ้าของที่ดิน.........นางนิตยา  ติปินโต.......บ้านเลขที่..140/1......หมู่ 3.........ตำบลบ้านอ้อน..อำเภองาว..จังหวัดลำปาง................</t>
  </si>
  <si>
    <t>7.10</t>
  </si>
  <si>
    <t>17.68</t>
  </si>
  <si>
    <t>8.52</t>
  </si>
  <si>
    <t>18.24</t>
  </si>
  <si>
    <t>14.32</t>
  </si>
  <si>
    <t>12.80</t>
  </si>
  <si>
    <t>8.64</t>
  </si>
  <si>
    <t>21.36</t>
  </si>
  <si>
    <t>ชื่อเจ้าของที่ดิน.........นางเสาวตรี  เกตุทอง.......บ้านเลขที่..153.....หมู่ 3.........ตำบลบ้านอ้อน..อำเภองาว..จังหวัดลำปาง.......................</t>
  </si>
  <si>
    <t>สปก.</t>
  </si>
  <si>
    <t>50</t>
  </si>
  <si>
    <t>ชื่อเจ้าของที่ดิน.........นายอินจันทร์  ปงใจ.......บ้านเลขที่..121/1.....หมู่3........................................................................................</t>
  </si>
  <si>
    <t>ชื่อเจ้าของที่ดิน.........นายบุญทอง  โม๊ะสิทธิ์...บ้านเลขที่..69..หมู่3………………………........................</t>
  </si>
  <si>
    <t>ชื่อเจ้าของที่ดิน........นางป้อ  โปต๊ะ...บ้านเลขที่..111..หมู่3..........................</t>
  </si>
  <si>
    <t>ชื่อเจ้าของที่ดินและสิ่งปลูกสร้าง/เจ้าของที่ดิน/ผู้ครอบครองที่ดิน..................................นางน้อย  โปต๊ะ.............................................................................................................</t>
  </si>
  <si>
    <t>ชื่อเจ้าของที่ดิน........นางคำสวย  ตาปันโย...บ้านเลขที่..113..หมู่3……………………………..........................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</si>
  <si>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</t>
  </si>
  <si>
    <t>ชื่อเจ้าของที่ดิน........นายคำ  ปันแกว่น...บ้านเลขที่..116..หมู่3…………..........................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</si>
  <si>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</t>
  </si>
  <si>
    <t>93</t>
  </si>
  <si>
    <t>144.90</t>
  </si>
  <si>
    <t>ชื่อเจ้าของที่ดิน.........นางลำดวน..เสียงใส..(แทน)...บ้านเลขที่..150/1..หมู่3...ตำบลบ้านอ้อน..อำเภองาว..จังหวัดลำปาง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</si>
</sst>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</numFmts>
  <fonts count="21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6"/>
      <name val="TH SarabunPSK"/>
      <family val="2"/>
    </font>
    <font>
      <b/>
      <sz val="16"/>
      <color theme="1"/>
      <name val="TH SarabunPSK"/>
      <family val="2"/>
    </font>
    <font>
      <b/>
      <sz val="16"/>
      <name val="TH SarabunPSK"/>
      <family val="2"/>
    </font>
    <font>
      <sz val="16"/>
      <color rgb="FFFF0000"/>
      <name val="TH SarabunPSK"/>
      <family val="2"/>
    </font>
    <font>
      <b/>
      <sz val="16"/>
      <color rgb="FFFF0000"/>
      <name val="TH SarabunPSK"/>
      <family val="2"/>
    </font>
    <font>
      <b/>
      <sz val="16"/>
      <color theme="6" tint="-0.499984740745262"/>
      <name val="TH SarabunPSK"/>
      <family val="2"/>
    </font>
    <font>
      <b/>
      <sz val="16"/>
      <color rgb="FFC00000"/>
      <name val="TH SarabunPSK"/>
      <family val="2"/>
    </font>
    <font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3"/>
      <color theme="1"/>
      <name val="TH SarabunPSK"/>
      <family val="2"/>
    </font>
    <font>
      <sz val="13"/>
      <color theme="1"/>
      <name val="TH SarabunPSK"/>
      <family val="2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48"/>
      <color rgb="FFFF0000"/>
      <name val="TH SarabunPSK"/>
      <family val="2"/>
    </font>
    <font>
      <sz val="28"/>
      <color rgb="FFFF0000"/>
      <name val="TH SarabunPSK"/>
      <family val="2"/>
    </font>
    <font>
      <sz val="11"/>
      <color rgb="FFFF0000"/>
      <name val="Tahoma"/>
      <family val="2"/>
      <charset val="22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0" fillId="0" borderId="0"/>
  </cellStyleXfs>
  <cellXfs count="214">
    <xf numFmtId="0" fontId="0" fillId="0" borderId="0" xfId="0"/>
    <xf numFmtId="0" fontId="2" fillId="0" borderId="0" xfId="0" applyFont="1"/>
    <xf numFmtId="1" fontId="2" fillId="0" borderId="0" xfId="0" applyNumberFormat="1" applyFont="1"/>
    <xf numFmtId="0" fontId="2" fillId="2" borderId="0" xfId="0" applyFont="1" applyFill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3" xfId="1" applyNumberFormat="1" applyFont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1" fontId="5" fillId="2" borderId="13" xfId="0" applyNumberFormat="1" applyFont="1" applyFill="1" applyBorder="1" applyAlignment="1">
      <alignment horizontal="center"/>
    </xf>
    <xf numFmtId="0" fontId="5" fillId="2" borderId="13" xfId="0" applyFont="1" applyFill="1" applyBorder="1"/>
    <xf numFmtId="187" fontId="5" fillId="0" borderId="13" xfId="1" applyNumberFormat="1" applyFont="1" applyBorder="1" applyAlignment="1">
      <alignment horizontal="center"/>
    </xf>
    <xf numFmtId="187" fontId="5" fillId="2" borderId="13" xfId="1" applyNumberFormat="1" applyFont="1" applyFill="1" applyBorder="1" applyAlignment="1">
      <alignment horizontal="center"/>
    </xf>
    <xf numFmtId="0" fontId="5" fillId="0" borderId="13" xfId="0" applyFont="1" applyBorder="1"/>
    <xf numFmtId="0" fontId="3" fillId="0" borderId="13" xfId="0" applyFont="1" applyBorder="1"/>
    <xf numFmtId="3" fontId="3" fillId="0" borderId="13" xfId="0" applyNumberFormat="1" applyFont="1" applyBorder="1"/>
    <xf numFmtId="187" fontId="3" fillId="0" borderId="13" xfId="0" applyNumberFormat="1" applyFont="1" applyBorder="1"/>
    <xf numFmtId="187" fontId="5" fillId="2" borderId="13" xfId="0" applyNumberFormat="1" applyFont="1" applyFill="1" applyBorder="1"/>
    <xf numFmtId="59" fontId="5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" fontId="5" fillId="0" borderId="14" xfId="0" applyNumberFormat="1" applyFont="1" applyBorder="1" applyAlignment="1">
      <alignment horizontal="center"/>
    </xf>
    <xf numFmtId="59" fontId="5" fillId="0" borderId="14" xfId="0" applyNumberFormat="1" applyFont="1" applyBorder="1" applyAlignment="1">
      <alignment horizontal="center" vertical="center"/>
    </xf>
    <xf numFmtId="187" fontId="5" fillId="2" borderId="14" xfId="1" applyNumberFormat="1" applyFont="1" applyFill="1" applyBorder="1"/>
    <xf numFmtId="187" fontId="5" fillId="2" borderId="14" xfId="1" applyNumberFormat="1" applyFont="1" applyFill="1" applyBorder="1" applyAlignment="1">
      <alignment horizontal="center"/>
    </xf>
    <xf numFmtId="187" fontId="5" fillId="0" borderId="14" xfId="1" applyNumberFormat="1" applyFont="1" applyBorder="1" applyAlignment="1">
      <alignment horizontal="center"/>
    </xf>
    <xf numFmtId="0" fontId="5" fillId="0" borderId="14" xfId="0" applyFont="1" applyBorder="1"/>
    <xf numFmtId="0" fontId="3" fillId="0" borderId="14" xfId="0" applyFont="1" applyBorder="1"/>
    <xf numFmtId="187" fontId="5" fillId="0" borderId="14" xfId="0" applyNumberFormat="1" applyFont="1" applyBorder="1"/>
    <xf numFmtId="43" fontId="5" fillId="0" borderId="13" xfId="1" applyFont="1" applyBorder="1" applyAlignment="1">
      <alignment horizontal="center"/>
    </xf>
    <xf numFmtId="43" fontId="5" fillId="0" borderId="14" xfId="1" applyFont="1" applyBorder="1" applyAlignment="1">
      <alignment horizontal="center"/>
    </xf>
    <xf numFmtId="0" fontId="6" fillId="0" borderId="0" xfId="0" applyFont="1"/>
    <xf numFmtId="0" fontId="5" fillId="0" borderId="0" xfId="0" applyFont="1"/>
    <xf numFmtId="187" fontId="5" fillId="0" borderId="13" xfId="1" applyNumberFormat="1" applyFont="1" applyBorder="1"/>
    <xf numFmtId="187" fontId="5" fillId="0" borderId="13" xfId="0" applyNumberFormat="1" applyFont="1" applyBorder="1"/>
    <xf numFmtId="187" fontId="7" fillId="0" borderId="14" xfId="1" applyNumberFormat="1" applyFont="1" applyBorder="1" applyAlignment="1">
      <alignment horizontal="center"/>
    </xf>
    <xf numFmtId="59" fontId="5" fillId="0" borderId="15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59" fontId="5" fillId="0" borderId="15" xfId="0" applyNumberFormat="1" applyFont="1" applyBorder="1" applyAlignment="1">
      <alignment horizontal="center" vertical="center"/>
    </xf>
    <xf numFmtId="187" fontId="5" fillId="0" borderId="15" xfId="1" applyNumberFormat="1" applyFont="1" applyBorder="1" applyAlignment="1">
      <alignment horizontal="center"/>
    </xf>
    <xf numFmtId="187" fontId="5" fillId="2" borderId="15" xfId="1" applyNumberFormat="1" applyFont="1" applyFill="1" applyBorder="1" applyAlignment="1">
      <alignment horizontal="center"/>
    </xf>
    <xf numFmtId="43" fontId="6" fillId="0" borderId="14" xfId="0" applyNumberFormat="1" applyFont="1" applyBorder="1"/>
    <xf numFmtId="0" fontId="8" fillId="0" borderId="14" xfId="0" applyFont="1" applyBorder="1"/>
    <xf numFmtId="188" fontId="5" fillId="0" borderId="14" xfId="0" applyNumberFormat="1" applyFont="1" applyBorder="1" applyAlignment="1">
      <alignment horizontal="center"/>
    </xf>
    <xf numFmtId="43" fontId="6" fillId="0" borderId="0" xfId="1" applyFont="1"/>
    <xf numFmtId="187" fontId="5" fillId="0" borderId="14" xfId="0" applyNumberFormat="1" applyFont="1" applyBorder="1" applyAlignment="1">
      <alignment horizontal="center"/>
    </xf>
    <xf numFmtId="0" fontId="3" fillId="0" borderId="16" xfId="0" applyFont="1" applyBorder="1"/>
    <xf numFmtId="1" fontId="3" fillId="0" borderId="16" xfId="0" applyNumberFormat="1" applyFont="1" applyBorder="1"/>
    <xf numFmtId="187" fontId="3" fillId="0" borderId="16" xfId="1" applyNumberFormat="1" applyFont="1" applyBorder="1"/>
    <xf numFmtId="187" fontId="3" fillId="2" borderId="16" xfId="1" applyNumberFormat="1" applyFont="1" applyFill="1" applyBorder="1"/>
    <xf numFmtId="187" fontId="9" fillId="0" borderId="16" xfId="1" applyNumberFormat="1" applyFont="1" applyBorder="1"/>
    <xf numFmtId="187" fontId="3" fillId="0" borderId="16" xfId="1" applyNumberFormat="1" applyFont="1" applyBorder="1" applyAlignment="1">
      <alignment horizontal="center"/>
    </xf>
    <xf numFmtId="188" fontId="3" fillId="0" borderId="16" xfId="0" applyNumberFormat="1" applyFont="1" applyBorder="1"/>
    <xf numFmtId="0" fontId="4" fillId="0" borderId="0" xfId="0" applyFont="1"/>
    <xf numFmtId="0" fontId="4" fillId="0" borderId="0" xfId="2" applyFont="1"/>
    <xf numFmtId="1" fontId="4" fillId="0" borderId="0" xfId="2" applyNumberFormat="1" applyFont="1"/>
    <xf numFmtId="59" fontId="4" fillId="0" borderId="0" xfId="2" applyNumberFormat="1" applyFont="1"/>
    <xf numFmtId="0" fontId="11" fillId="0" borderId="0" xfId="2" applyFont="1"/>
    <xf numFmtId="0" fontId="12" fillId="0" borderId="0" xfId="2" applyFont="1"/>
    <xf numFmtId="0" fontId="13" fillId="0" borderId="0" xfId="2" applyFont="1"/>
    <xf numFmtId="0" fontId="13" fillId="0" borderId="0" xfId="2" applyFont="1" applyBorder="1"/>
    <xf numFmtId="0" fontId="14" fillId="0" borderId="0" xfId="2" applyFont="1" applyBorder="1"/>
    <xf numFmtId="0" fontId="15" fillId="0" borderId="0" xfId="2" applyFont="1"/>
    <xf numFmtId="0" fontId="14" fillId="0" borderId="0" xfId="2" applyFont="1"/>
    <xf numFmtId="1" fontId="11" fillId="0" borderId="0" xfId="2" applyNumberFormat="1" applyFont="1"/>
    <xf numFmtId="0" fontId="5" fillId="0" borderId="0" xfId="2" applyFont="1"/>
    <xf numFmtId="0" fontId="10" fillId="0" borderId="0" xfId="2"/>
    <xf numFmtId="1" fontId="5" fillId="0" borderId="0" xfId="0" applyNumberFormat="1" applyFont="1"/>
    <xf numFmtId="0" fontId="5" fillId="2" borderId="0" xfId="0" applyFont="1" applyFill="1"/>
    <xf numFmtId="1" fontId="3" fillId="0" borderId="0" xfId="0" applyNumberFormat="1" applyFont="1"/>
    <xf numFmtId="0" fontId="3" fillId="2" borderId="0" xfId="0" applyFont="1" applyFill="1"/>
    <xf numFmtId="43" fontId="5" fillId="0" borderId="13" xfId="1" applyFont="1" applyBorder="1" applyAlignment="1">
      <alignment horizontal="right"/>
    </xf>
    <xf numFmtId="43" fontId="3" fillId="0" borderId="14" xfId="1" applyFont="1" applyBorder="1"/>
    <xf numFmtId="0" fontId="4" fillId="0" borderId="0" xfId="0" applyFont="1" applyAlignment="1">
      <alignment horizontal="center"/>
    </xf>
    <xf numFmtId="187" fontId="3" fillId="0" borderId="14" xfId="1" applyNumberFormat="1" applyFont="1" applyBorder="1"/>
    <xf numFmtId="0" fontId="4" fillId="0" borderId="0" xfId="0" applyFont="1" applyAlignment="1">
      <alignment horizontal="center"/>
    </xf>
    <xf numFmtId="3" fontId="3" fillId="0" borderId="14" xfId="0" applyNumberFormat="1" applyFont="1" applyBorder="1"/>
    <xf numFmtId="187" fontId="5" fillId="0" borderId="17" xfId="1" applyNumberFormat="1" applyFont="1" applyBorder="1" applyAlignment="1">
      <alignment horizontal="center"/>
    </xf>
    <xf numFmtId="0" fontId="3" fillId="0" borderId="18" xfId="0" applyFont="1" applyBorder="1"/>
    <xf numFmtId="187" fontId="5" fillId="0" borderId="19" xfId="1" applyNumberFormat="1" applyFont="1" applyBorder="1" applyAlignment="1">
      <alignment horizontal="center"/>
    </xf>
    <xf numFmtId="187" fontId="5" fillId="0" borderId="22" xfId="1" applyNumberFormat="1" applyFont="1" applyBorder="1" applyAlignment="1">
      <alignment horizontal="center"/>
    </xf>
    <xf numFmtId="187" fontId="7" fillId="0" borderId="13" xfId="1" applyNumberFormat="1" applyFont="1" applyBorder="1" applyAlignment="1">
      <alignment horizontal="center"/>
    </xf>
    <xf numFmtId="187" fontId="5" fillId="0" borderId="20" xfId="1" applyNumberFormat="1" applyFont="1" applyBorder="1" applyAlignment="1">
      <alignment horizontal="center"/>
    </xf>
    <xf numFmtId="187" fontId="9" fillId="0" borderId="23" xfId="1" applyNumberFormat="1" applyFont="1" applyBorder="1"/>
    <xf numFmtId="187" fontId="5" fillId="2" borderId="6" xfId="1" applyNumberFormat="1" applyFont="1" applyFill="1" applyBorder="1" applyAlignment="1">
      <alignment horizontal="center"/>
    </xf>
    <xf numFmtId="187" fontId="5" fillId="0" borderId="21" xfId="1" applyNumberFormat="1" applyFont="1" applyBorder="1" applyAlignment="1">
      <alignment horizontal="center"/>
    </xf>
    <xf numFmtId="187" fontId="5" fillId="0" borderId="18" xfId="1" applyNumberFormat="1" applyFont="1" applyBorder="1" applyAlignment="1">
      <alignment horizontal="center"/>
    </xf>
    <xf numFmtId="187" fontId="3" fillId="0" borderId="24" xfId="1" applyNumberFormat="1" applyFont="1" applyBorder="1"/>
    <xf numFmtId="59" fontId="5" fillId="0" borderId="13" xfId="0" applyNumberFormat="1" applyFont="1" applyBorder="1" applyAlignment="1">
      <alignment horizontal="center" vertical="center"/>
    </xf>
    <xf numFmtId="59" fontId="5" fillId="0" borderId="17" xfId="0" applyNumberFormat="1" applyFont="1" applyBorder="1" applyAlignment="1">
      <alignment horizontal="center" vertical="center"/>
    </xf>
    <xf numFmtId="0" fontId="5" fillId="0" borderId="17" xfId="0" applyFont="1" applyBorder="1"/>
    <xf numFmtId="43" fontId="5" fillId="2" borderId="13" xfId="0" applyNumberFormat="1" applyFont="1" applyFill="1" applyBorder="1"/>
    <xf numFmtId="0" fontId="5" fillId="0" borderId="13" xfId="0" applyFont="1" applyBorder="1" applyAlignment="1">
      <alignment horizontal="center"/>
    </xf>
    <xf numFmtId="0" fontId="8" fillId="0" borderId="17" xfId="0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49" fontId="5" fillId="2" borderId="13" xfId="0" applyNumberFormat="1" applyFont="1" applyFill="1" applyBorder="1" applyAlignment="1">
      <alignment horizontal="center"/>
    </xf>
    <xf numFmtId="187" fontId="3" fillId="0" borderId="13" xfId="1" applyNumberFormat="1" applyFont="1" applyBorder="1" applyAlignment="1">
      <alignment horizontal="center"/>
    </xf>
    <xf numFmtId="1" fontId="3" fillId="0" borderId="13" xfId="1" applyNumberFormat="1" applyFont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187" fontId="9" fillId="0" borderId="16" xfId="1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0" xfId="2" applyFont="1" applyBorder="1" applyAlignment="1">
      <alignment horizontal="center"/>
    </xf>
    <xf numFmtId="3" fontId="3" fillId="0" borderId="13" xfId="0" applyNumberFormat="1" applyFont="1" applyBorder="1" applyAlignment="1">
      <alignment horizontal="center"/>
    </xf>
    <xf numFmtId="187" fontId="3" fillId="0" borderId="14" xfId="1" applyNumberFormat="1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14" fillId="0" borderId="0" xfId="2" applyFont="1" applyBorder="1" applyAlignment="1">
      <alignment horizontal="center"/>
    </xf>
    <xf numFmtId="0" fontId="14" fillId="0" borderId="0" xfId="2" applyFont="1" applyAlignment="1">
      <alignment horizontal="center"/>
    </xf>
    <xf numFmtId="0" fontId="10" fillId="0" borderId="0" xfId="2" applyAlignment="1">
      <alignment horizontal="center"/>
    </xf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187" fontId="3" fillId="0" borderId="14" xfId="0" applyNumberFormat="1" applyFont="1" applyBorder="1"/>
    <xf numFmtId="43" fontId="3" fillId="0" borderId="13" xfId="1" applyFont="1" applyBorder="1" applyAlignment="1">
      <alignment horizontal="center"/>
    </xf>
    <xf numFmtId="0" fontId="3" fillId="0" borderId="13" xfId="1" applyNumberFormat="1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1" fontId="3" fillId="2" borderId="13" xfId="0" applyNumberFormat="1" applyFont="1" applyFill="1" applyBorder="1" applyAlignment="1">
      <alignment horizontal="center"/>
    </xf>
    <xf numFmtId="0" fontId="3" fillId="2" borderId="13" xfId="0" applyFont="1" applyFill="1" applyBorder="1"/>
    <xf numFmtId="187" fontId="3" fillId="2" borderId="13" xfId="1" applyNumberFormat="1" applyFont="1" applyFill="1" applyBorder="1" applyAlignment="1">
      <alignment horizontal="center"/>
    </xf>
    <xf numFmtId="59" fontId="3" fillId="0" borderId="14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59" fontId="3" fillId="0" borderId="14" xfId="0" applyNumberFormat="1" applyFont="1" applyBorder="1" applyAlignment="1">
      <alignment horizontal="center" vertical="center"/>
    </xf>
    <xf numFmtId="187" fontId="3" fillId="2" borderId="14" xfId="1" applyNumberFormat="1" applyFont="1" applyFill="1" applyBorder="1"/>
    <xf numFmtId="187" fontId="3" fillId="2" borderId="14" xfId="1" applyNumberFormat="1" applyFont="1" applyFill="1" applyBorder="1" applyAlignment="1">
      <alignment horizontal="center"/>
    </xf>
    <xf numFmtId="187" fontId="3" fillId="0" borderId="13" xfId="1" applyNumberFormat="1" applyFont="1" applyBorder="1" applyAlignment="1">
      <alignment horizontal="left"/>
    </xf>
    <xf numFmtId="187" fontId="2" fillId="0" borderId="0" xfId="1" applyNumberFormat="1" applyFont="1" applyAlignment="1">
      <alignment horizontal="left"/>
    </xf>
    <xf numFmtId="187" fontId="5" fillId="0" borderId="13" xfId="1" applyNumberFormat="1" applyFont="1" applyBorder="1" applyAlignment="1">
      <alignment horizontal="left"/>
    </xf>
    <xf numFmtId="43" fontId="3" fillId="0" borderId="13" xfId="1" applyNumberFormat="1" applyFont="1" applyBorder="1" applyAlignment="1">
      <alignment horizontal="center"/>
    </xf>
    <xf numFmtId="43" fontId="3" fillId="0" borderId="14" xfId="1" applyFont="1" applyBorder="1" applyAlignment="1">
      <alignment horizontal="center"/>
    </xf>
    <xf numFmtId="43" fontId="3" fillId="0" borderId="13" xfId="1" applyFont="1" applyBorder="1" applyAlignment="1">
      <alignment horizontal="right"/>
    </xf>
    <xf numFmtId="43" fontId="3" fillId="2" borderId="14" xfId="1" applyFont="1" applyFill="1" applyBorder="1"/>
    <xf numFmtId="43" fontId="3" fillId="2" borderId="14" xfId="1" applyNumberFormat="1" applyFont="1" applyFill="1" applyBorder="1"/>
    <xf numFmtId="3" fontId="3" fillId="0" borderId="13" xfId="0" applyNumberFormat="1" applyFont="1" applyBorder="1" applyAlignment="1">
      <alignment horizontal="right"/>
    </xf>
    <xf numFmtId="187" fontId="3" fillId="0" borderId="14" xfId="1" applyNumberFormat="1" applyFont="1" applyBorder="1" applyAlignment="1">
      <alignment horizontal="right"/>
    </xf>
    <xf numFmtId="0" fontId="3" fillId="0" borderId="13" xfId="0" applyFont="1" applyBorder="1" applyAlignment="1">
      <alignment horizontal="right"/>
    </xf>
    <xf numFmtId="43" fontId="7" fillId="0" borderId="25" xfId="1" applyFont="1" applyBorder="1" applyAlignment="1">
      <alignment horizontal="center"/>
    </xf>
    <xf numFmtId="187" fontId="7" fillId="0" borderId="13" xfId="0" applyNumberFormat="1" applyFont="1" applyBorder="1"/>
    <xf numFmtId="0" fontId="7" fillId="0" borderId="13" xfId="0" applyFont="1" applyBorder="1"/>
    <xf numFmtId="43" fontId="7" fillId="0" borderId="14" xfId="1" applyFont="1" applyBorder="1" applyAlignment="1">
      <alignment horizontal="center"/>
    </xf>
    <xf numFmtId="0" fontId="3" fillId="0" borderId="26" xfId="0" applyFont="1" applyBorder="1"/>
    <xf numFmtId="187" fontId="5" fillId="2" borderId="27" xfId="0" applyNumberFormat="1" applyFont="1" applyFill="1" applyBorder="1"/>
    <xf numFmtId="43" fontId="5" fillId="0" borderId="25" xfId="1" applyFont="1" applyBorder="1" applyAlignment="1">
      <alignment horizontal="center"/>
    </xf>
    <xf numFmtId="0" fontId="18" fillId="0" borderId="0" xfId="0" applyFont="1"/>
    <xf numFmtId="0" fontId="19" fillId="0" borderId="0" xfId="0" applyFont="1"/>
    <xf numFmtId="49" fontId="3" fillId="2" borderId="13" xfId="0" applyNumberFormat="1" applyFont="1" applyFill="1" applyBorder="1" applyAlignment="1">
      <alignment horizontal="right"/>
    </xf>
    <xf numFmtId="0" fontId="20" fillId="0" borderId="0" xfId="0" applyFont="1"/>
    <xf numFmtId="0" fontId="3" fillId="0" borderId="0" xfId="0" applyFont="1" applyBorder="1"/>
    <xf numFmtId="1" fontId="3" fillId="0" borderId="0" xfId="0" applyNumberFormat="1" applyFont="1" applyBorder="1"/>
    <xf numFmtId="187" fontId="5" fillId="0" borderId="0" xfId="1" applyNumberFormat="1" applyFont="1" applyBorder="1" applyAlignment="1">
      <alignment horizontal="center"/>
    </xf>
    <xf numFmtId="0" fontId="0" fillId="0" borderId="0" xfId="0" applyBorder="1"/>
    <xf numFmtId="2" fontId="0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87" fontId="2" fillId="0" borderId="14" xfId="1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49" fontId="3" fillId="0" borderId="13" xfId="1" applyNumberFormat="1" applyFont="1" applyBorder="1" applyAlignment="1">
      <alignment horizontal="center"/>
    </xf>
    <xf numFmtId="49" fontId="3" fillId="0" borderId="14" xfId="0" applyNumberFormat="1" applyFont="1" applyBorder="1" applyAlignment="1">
      <alignment horizontal="center"/>
    </xf>
    <xf numFmtId="49" fontId="3" fillId="0" borderId="13" xfId="0" applyNumberFormat="1" applyFont="1" applyBorder="1" applyAlignment="1">
      <alignment horizontal="center"/>
    </xf>
    <xf numFmtId="49" fontId="3" fillId="0" borderId="14" xfId="1" applyNumberFormat="1" applyFont="1" applyBorder="1" applyAlignment="1">
      <alignment horizontal="center"/>
    </xf>
    <xf numFmtId="49" fontId="5" fillId="0" borderId="14" xfId="1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187" fontId="3" fillId="0" borderId="13" xfId="1" applyNumberFormat="1" applyFont="1" applyBorder="1"/>
    <xf numFmtId="0" fontId="0" fillId="0" borderId="0" xfId="0" applyFont="1"/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187" fontId="3" fillId="0" borderId="13" xfId="0" applyNumberFormat="1" applyFont="1" applyBorder="1" applyAlignment="1">
      <alignment horizontal="center"/>
    </xf>
    <xf numFmtId="43" fontId="5" fillId="2" borderId="13" xfId="0" applyNumberFormat="1" applyFont="1" applyFill="1" applyBorder="1" applyAlignment="1">
      <alignment horizontal="center"/>
    </xf>
    <xf numFmtId="187" fontId="5" fillId="2" borderId="28" xfId="0" applyNumberFormat="1" applyFont="1" applyFill="1" applyBorder="1"/>
    <xf numFmtId="2" fontId="3" fillId="0" borderId="13" xfId="1" applyNumberFormat="1" applyFont="1" applyBorder="1" applyAlignment="1">
      <alignment horizontal="center"/>
    </xf>
    <xf numFmtId="43" fontId="3" fillId="0" borderId="14" xfId="1" applyNumberFormat="1" applyFont="1" applyBorder="1" applyAlignment="1">
      <alignment horizontal="center"/>
    </xf>
    <xf numFmtId="49" fontId="3" fillId="2" borderId="13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43" fontId="3" fillId="2" borderId="13" xfId="0" applyNumberFormat="1" applyFont="1" applyFill="1" applyBorder="1"/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1" fontId="4" fillId="3" borderId="6" xfId="0" applyNumberFormat="1" applyFont="1" applyFill="1" applyBorder="1" applyAlignment="1">
      <alignment horizontal="center" vertical="center" wrapText="1"/>
    </xf>
    <xf numFmtId="1" fontId="4" fillId="3" borderId="12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7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4.xml"/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5.xml"/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6.xml"/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Normal="80" zoomScaleSheetLayoutView="100" workbookViewId="0">
      <selection activeCell="P17" sqref="P17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8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9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5"/>
    </row>
    <row r="3" spans="1:23" x14ac:dyDescent="0.4">
      <c r="A3" s="192" t="s">
        <v>36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3" x14ac:dyDescent="0.4">
      <c r="A4" s="193" t="s">
        <v>37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3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3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3" x14ac:dyDescent="0.4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3" x14ac:dyDescent="0.4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3" x14ac:dyDescent="0.4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3" x14ac:dyDescent="0.4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3" x14ac:dyDescent="0.4">
      <c r="A11" s="119">
        <v>1</v>
      </c>
      <c r="B11" s="120" t="s">
        <v>38</v>
      </c>
      <c r="C11" s="121">
        <v>2</v>
      </c>
      <c r="D11" s="122">
        <v>0</v>
      </c>
      <c r="E11" s="122">
        <v>1</v>
      </c>
      <c r="F11" s="122">
        <v>50</v>
      </c>
      <c r="G11" s="98">
        <v>141</v>
      </c>
      <c r="H11" s="123">
        <v>400</v>
      </c>
      <c r="I11" s="98">
        <v>56400</v>
      </c>
      <c r="J11" s="95">
        <v>1</v>
      </c>
      <c r="K11" s="95" t="s">
        <v>39</v>
      </c>
      <c r="L11" s="95">
        <v>108</v>
      </c>
      <c r="M11" s="129">
        <v>7800</v>
      </c>
      <c r="N11" s="14">
        <f xml:space="preserve"> M11*L11</f>
        <v>842400</v>
      </c>
      <c r="O11" s="95">
        <v>15</v>
      </c>
      <c r="P11" s="95">
        <v>65</v>
      </c>
      <c r="Q11" s="14">
        <v>294840</v>
      </c>
      <c r="R11" s="15">
        <f>Q11+I11</f>
        <v>351240</v>
      </c>
      <c r="S11" s="14">
        <v>50000000</v>
      </c>
      <c r="T11" s="15">
        <v>0</v>
      </c>
      <c r="U11" s="13"/>
      <c r="V11" s="16"/>
    </row>
    <row r="12" spans="1:23" x14ac:dyDescent="0.4">
      <c r="A12" s="124"/>
      <c r="B12" s="102"/>
      <c r="C12" s="125"/>
      <c r="D12" s="126"/>
      <c r="E12" s="126"/>
      <c r="F12" s="126"/>
      <c r="G12" s="127">
        <v>9</v>
      </c>
      <c r="H12" s="128">
        <v>400</v>
      </c>
      <c r="I12" s="110">
        <v>3600</v>
      </c>
      <c r="J12" s="102">
        <v>2</v>
      </c>
      <c r="K12" s="102" t="s">
        <v>39</v>
      </c>
      <c r="L12" s="102">
        <v>36</v>
      </c>
      <c r="M12" s="130">
        <v>7500</v>
      </c>
      <c r="N12" s="73">
        <f>M12*L12</f>
        <v>270000</v>
      </c>
      <c r="O12" s="102">
        <v>15</v>
      </c>
      <c r="P12" s="102">
        <v>65</v>
      </c>
      <c r="Q12" s="75">
        <v>94500</v>
      </c>
      <c r="R12" s="117">
        <f>Q12+I12</f>
        <v>98100</v>
      </c>
      <c r="S12" s="98">
        <v>0</v>
      </c>
      <c r="T12" s="98">
        <f>R12</f>
        <v>98100</v>
      </c>
      <c r="U12" s="118">
        <v>0.3</v>
      </c>
      <c r="V12" s="155">
        <v>294.3</v>
      </c>
      <c r="W12" s="29"/>
    </row>
    <row r="13" spans="1:23" x14ac:dyDescent="0.4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131"/>
      <c r="N13" s="32"/>
      <c r="O13" s="12"/>
      <c r="P13" s="12"/>
      <c r="Q13" s="32"/>
      <c r="R13" s="10"/>
      <c r="S13" s="10"/>
      <c r="T13" s="10"/>
      <c r="U13" s="27"/>
      <c r="V13" s="28"/>
      <c r="W13" s="29"/>
    </row>
    <row r="14" spans="1:23" x14ac:dyDescent="0.4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  <c r="W14" s="29"/>
    </row>
    <row r="15" spans="1:23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  <c r="W15" s="29"/>
    </row>
    <row r="16" spans="1:23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3" x14ac:dyDescent="0.35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  <c r="W17" s="29"/>
    </row>
    <row r="18" spans="1:23" x14ac:dyDescent="0.4">
      <c r="A18" s="34"/>
      <c r="B18" s="35"/>
      <c r="C18" s="36"/>
      <c r="D18" s="37"/>
      <c r="E18" s="37"/>
      <c r="F18" s="37"/>
      <c r="G18" s="23"/>
      <c r="H18" s="22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  <c r="W18" s="29"/>
    </row>
    <row r="19" spans="1:23" x14ac:dyDescent="0.4">
      <c r="A19" s="17"/>
      <c r="B19" s="18"/>
      <c r="C19" s="19"/>
      <c r="D19" s="20"/>
      <c r="E19" s="20"/>
      <c r="F19" s="20"/>
      <c r="G19" s="10"/>
      <c r="H19" s="11"/>
      <c r="I19" s="10"/>
      <c r="J19" s="10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  <c r="W19" s="29"/>
    </row>
    <row r="20" spans="1:23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  <c r="W20" s="43"/>
    </row>
    <row r="21" spans="1:23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  <c r="W21" s="29"/>
    </row>
    <row r="22" spans="1:23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  <c r="W22" s="29"/>
    </row>
    <row r="23" spans="1:23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3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3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</row>
    <row r="29" spans="1:23" x14ac:dyDescent="0.4">
      <c r="A29" s="30"/>
      <c r="B29" s="30"/>
      <c r="C29" s="66"/>
      <c r="D29" s="30"/>
      <c r="E29" s="30"/>
      <c r="F29" s="30"/>
      <c r="G29" s="52"/>
      <c r="H29" s="67"/>
      <c r="I29" s="30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25" right="0.25" top="0.75" bottom="0.75" header="0.3" footer="0.3"/>
  <pageSetup paperSize="9" scale="65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73"/>
  <sheetViews>
    <sheetView view="pageBreakPreview" zoomScale="80" zoomScaleNormal="80" zoomScaleSheetLayoutView="80" workbookViewId="0">
      <selection activeCell="J34" sqref="J34"/>
    </sheetView>
  </sheetViews>
  <sheetFormatPr defaultRowHeight="13.8" x14ac:dyDescent="0.25"/>
  <cols>
    <col min="4" max="4" width="7.19921875" customWidth="1"/>
    <col min="5" max="5" width="7.59765625" customWidth="1"/>
    <col min="6" max="6" width="7.5" customWidth="1"/>
    <col min="15" max="15" width="8.69921875" customWidth="1"/>
    <col min="19" max="19" width="10.59765625" customWidth="1"/>
    <col min="20" max="20" width="10.89843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3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93"/>
    </row>
    <row r="3" spans="1:22" ht="21" x14ac:dyDescent="0.4">
      <c r="A3" s="192" t="s">
        <v>57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52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ht="14.25" customHeight="1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ht="14.25" customHeight="1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ht="14.25" customHeight="1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97.2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38</v>
      </c>
      <c r="C11" s="121">
        <v>2</v>
      </c>
      <c r="D11" s="122">
        <v>0</v>
      </c>
      <c r="E11" s="122">
        <v>0</v>
      </c>
      <c r="F11" s="122">
        <v>87</v>
      </c>
      <c r="G11" s="132">
        <v>82.5</v>
      </c>
      <c r="H11" s="123">
        <v>600</v>
      </c>
      <c r="I11" s="98">
        <f>H11*G11</f>
        <v>49500</v>
      </c>
      <c r="J11" s="95">
        <v>1</v>
      </c>
      <c r="K11" s="95" t="s">
        <v>39</v>
      </c>
      <c r="L11" s="95">
        <v>72</v>
      </c>
      <c r="M11" s="109">
        <v>6800</v>
      </c>
      <c r="N11" s="14">
        <v>489600</v>
      </c>
      <c r="O11" s="95">
        <v>17</v>
      </c>
      <c r="P11" s="95">
        <v>24</v>
      </c>
      <c r="Q11" s="14">
        <v>372096</v>
      </c>
      <c r="R11" s="15">
        <f>Q11+I11+I12</f>
        <v>424296</v>
      </c>
      <c r="S11" s="14">
        <v>50000000</v>
      </c>
      <c r="T11" s="15"/>
      <c r="U11" s="13">
        <v>0</v>
      </c>
      <c r="V11" s="16"/>
    </row>
    <row r="12" spans="1:22" ht="21" x14ac:dyDescent="0.4">
      <c r="A12" s="124"/>
      <c r="B12" s="102"/>
      <c r="C12" s="125"/>
      <c r="D12" s="126"/>
      <c r="E12" s="126"/>
      <c r="F12" s="126"/>
      <c r="G12" s="135">
        <v>4.5</v>
      </c>
      <c r="H12" s="128">
        <v>600</v>
      </c>
      <c r="I12" s="110">
        <v>2700</v>
      </c>
      <c r="J12" s="102">
        <v>2</v>
      </c>
      <c r="K12" s="102" t="s">
        <v>48</v>
      </c>
      <c r="L12" s="102">
        <v>18</v>
      </c>
      <c r="M12" s="25"/>
      <c r="N12" s="25"/>
      <c r="O12" s="25"/>
      <c r="P12" s="25"/>
      <c r="Q12" s="25"/>
      <c r="R12" s="26"/>
      <c r="S12" s="10">
        <v>0</v>
      </c>
      <c r="T12" s="70">
        <v>2700</v>
      </c>
      <c r="U12" s="27">
        <v>0.3</v>
      </c>
      <c r="V12" s="28">
        <v>8.1</v>
      </c>
    </row>
    <row r="13" spans="1:22" ht="21" x14ac:dyDescent="0.4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35">
      <c r="A17" s="34"/>
      <c r="B17" s="35"/>
      <c r="C17" s="36"/>
      <c r="D17" s="37"/>
      <c r="E17" s="37"/>
      <c r="F17" s="37"/>
      <c r="G17" s="76"/>
      <c r="H17" s="22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35">
      <c r="A18" s="34"/>
      <c r="B18" s="35"/>
      <c r="C18" s="36"/>
      <c r="D18" s="37"/>
      <c r="E18" s="37"/>
      <c r="F18" s="37"/>
      <c r="G18" s="76"/>
      <c r="H18" s="22"/>
      <c r="I18" s="23"/>
      <c r="J18" s="23"/>
      <c r="K18" s="76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35">
      <c r="A19" s="17"/>
      <c r="B19" s="18"/>
      <c r="C19" s="19"/>
      <c r="D19" s="20"/>
      <c r="E19" s="20"/>
      <c r="F19" s="20"/>
      <c r="G19" s="78"/>
      <c r="H19" s="11"/>
      <c r="I19" s="10"/>
      <c r="J19" s="10"/>
      <c r="K19" s="92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10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36" x14ac:dyDescent="0.65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148" t="s">
        <v>84</v>
      </c>
      <c r="P28" s="4"/>
      <c r="Q28" s="4"/>
      <c r="R28" s="4"/>
      <c r="S28" s="4"/>
      <c r="T28" s="4"/>
      <c r="U28" s="4"/>
      <c r="V28" s="4"/>
    </row>
    <row r="29" spans="1:22" ht="21" x14ac:dyDescent="0.4">
      <c r="A29" s="30"/>
      <c r="B29" s="30"/>
      <c r="C29" s="66"/>
      <c r="D29" s="30"/>
      <c r="E29" s="30"/>
      <c r="F29" s="30"/>
      <c r="G29" s="52"/>
      <c r="H29" s="67"/>
      <c r="I29" s="30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45" spans="1:22" ht="21" x14ac:dyDescent="0.4">
      <c r="A45" s="1"/>
      <c r="B45" s="1"/>
      <c r="C45" s="2"/>
      <c r="D45" s="1"/>
      <c r="E45" s="1"/>
      <c r="F45" s="1"/>
      <c r="G45" s="1"/>
      <c r="H45" s="3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4"/>
      <c r="U45" s="1"/>
      <c r="V45" s="101" t="s">
        <v>0</v>
      </c>
    </row>
    <row r="46" spans="1:22" ht="21" x14ac:dyDescent="0.4">
      <c r="A46" s="192" t="s">
        <v>1</v>
      </c>
      <c r="B46" s="192"/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01"/>
    </row>
    <row r="47" spans="1:22" ht="21" x14ac:dyDescent="0.4">
      <c r="A47" s="192" t="s">
        <v>57</v>
      </c>
      <c r="B47" s="192"/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2"/>
      <c r="V47" s="192"/>
    </row>
    <row r="48" spans="1:22" ht="21" x14ac:dyDescent="0.4">
      <c r="A48" s="193" t="s">
        <v>52</v>
      </c>
      <c r="B48" s="193"/>
      <c r="C48" s="193"/>
      <c r="D48" s="193"/>
      <c r="E48" s="193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</row>
    <row r="49" spans="1:22" ht="21" x14ac:dyDescent="0.4">
      <c r="A49" s="194" t="s">
        <v>4</v>
      </c>
      <c r="B49" s="195"/>
      <c r="C49" s="195"/>
      <c r="D49" s="195"/>
      <c r="E49" s="195"/>
      <c r="F49" s="195"/>
      <c r="G49" s="195"/>
      <c r="H49" s="195"/>
      <c r="I49" s="196"/>
      <c r="J49" s="197" t="s">
        <v>5</v>
      </c>
      <c r="K49" s="198"/>
      <c r="L49" s="198"/>
      <c r="M49" s="198"/>
      <c r="N49" s="198"/>
      <c r="O49" s="198"/>
      <c r="P49" s="198"/>
      <c r="Q49" s="199"/>
      <c r="R49" s="200" t="s">
        <v>6</v>
      </c>
      <c r="S49" s="200" t="s">
        <v>7</v>
      </c>
      <c r="T49" s="200" t="s">
        <v>8</v>
      </c>
      <c r="U49" s="200" t="s">
        <v>9</v>
      </c>
      <c r="V49" s="200" t="s">
        <v>10</v>
      </c>
    </row>
    <row r="50" spans="1:22" ht="21" x14ac:dyDescent="0.4">
      <c r="A50" s="183" t="s">
        <v>11</v>
      </c>
      <c r="B50" s="186" t="s">
        <v>12</v>
      </c>
      <c r="C50" s="203" t="s">
        <v>13</v>
      </c>
      <c r="D50" s="205" t="s">
        <v>14</v>
      </c>
      <c r="E50" s="206"/>
      <c r="F50" s="207"/>
      <c r="G50" s="186" t="s">
        <v>15</v>
      </c>
      <c r="H50" s="186" t="s">
        <v>16</v>
      </c>
      <c r="I50" s="186" t="s">
        <v>17</v>
      </c>
      <c r="J50" s="189" t="s">
        <v>11</v>
      </c>
      <c r="K50" s="177" t="s">
        <v>18</v>
      </c>
      <c r="L50" s="177" t="s">
        <v>19</v>
      </c>
      <c r="M50" s="177" t="s">
        <v>20</v>
      </c>
      <c r="N50" s="177" t="s">
        <v>21</v>
      </c>
      <c r="O50" s="197" t="s">
        <v>22</v>
      </c>
      <c r="P50" s="199"/>
      <c r="Q50" s="177" t="s">
        <v>23</v>
      </c>
      <c r="R50" s="201"/>
      <c r="S50" s="201"/>
      <c r="T50" s="201"/>
      <c r="U50" s="201"/>
      <c r="V50" s="201"/>
    </row>
    <row r="51" spans="1:22" x14ac:dyDescent="0.25">
      <c r="A51" s="184"/>
      <c r="B51" s="187"/>
      <c r="C51" s="203"/>
      <c r="D51" s="208"/>
      <c r="E51" s="209"/>
      <c r="F51" s="210"/>
      <c r="G51" s="187"/>
      <c r="H51" s="187"/>
      <c r="I51" s="187"/>
      <c r="J51" s="190"/>
      <c r="K51" s="178"/>
      <c r="L51" s="178"/>
      <c r="M51" s="178"/>
      <c r="N51" s="178"/>
      <c r="O51" s="177" t="s">
        <v>24</v>
      </c>
      <c r="P51" s="180" t="s">
        <v>25</v>
      </c>
      <c r="Q51" s="178"/>
      <c r="R51" s="201"/>
      <c r="S51" s="201"/>
      <c r="T51" s="201"/>
      <c r="U51" s="201"/>
      <c r="V51" s="201"/>
    </row>
    <row r="52" spans="1:22" x14ac:dyDescent="0.25">
      <c r="A52" s="184"/>
      <c r="B52" s="187"/>
      <c r="C52" s="203"/>
      <c r="D52" s="183" t="s">
        <v>26</v>
      </c>
      <c r="E52" s="183" t="s">
        <v>27</v>
      </c>
      <c r="F52" s="183" t="s">
        <v>28</v>
      </c>
      <c r="G52" s="187"/>
      <c r="H52" s="187"/>
      <c r="I52" s="187"/>
      <c r="J52" s="190"/>
      <c r="K52" s="178"/>
      <c r="L52" s="178"/>
      <c r="M52" s="178"/>
      <c r="N52" s="178"/>
      <c r="O52" s="178"/>
      <c r="P52" s="181"/>
      <c r="Q52" s="178"/>
      <c r="R52" s="201"/>
      <c r="S52" s="201"/>
      <c r="T52" s="201"/>
      <c r="U52" s="201"/>
      <c r="V52" s="201"/>
    </row>
    <row r="53" spans="1:22" x14ac:dyDescent="0.25">
      <c r="A53" s="184"/>
      <c r="B53" s="187"/>
      <c r="C53" s="203"/>
      <c r="D53" s="184"/>
      <c r="E53" s="184"/>
      <c r="F53" s="184"/>
      <c r="G53" s="187"/>
      <c r="H53" s="187"/>
      <c r="I53" s="187"/>
      <c r="J53" s="190"/>
      <c r="K53" s="178"/>
      <c r="L53" s="178"/>
      <c r="M53" s="178"/>
      <c r="N53" s="178"/>
      <c r="O53" s="178"/>
      <c r="P53" s="181"/>
      <c r="Q53" s="178"/>
      <c r="R53" s="201"/>
      <c r="S53" s="201"/>
      <c r="T53" s="201"/>
      <c r="U53" s="201"/>
      <c r="V53" s="201"/>
    </row>
    <row r="54" spans="1:22" ht="76.95" customHeight="1" x14ac:dyDescent="0.25">
      <c r="A54" s="185"/>
      <c r="B54" s="188"/>
      <c r="C54" s="204"/>
      <c r="D54" s="185"/>
      <c r="E54" s="185"/>
      <c r="F54" s="185"/>
      <c r="G54" s="188"/>
      <c r="H54" s="188"/>
      <c r="I54" s="188"/>
      <c r="J54" s="191"/>
      <c r="K54" s="179"/>
      <c r="L54" s="179"/>
      <c r="M54" s="179"/>
      <c r="N54" s="179"/>
      <c r="O54" s="179"/>
      <c r="P54" s="182"/>
      <c r="Q54" s="179"/>
      <c r="R54" s="202"/>
      <c r="S54" s="202"/>
      <c r="T54" s="202"/>
      <c r="U54" s="202"/>
      <c r="V54" s="202"/>
    </row>
    <row r="55" spans="1:22" ht="21" x14ac:dyDescent="0.4">
      <c r="A55" s="119">
        <v>1</v>
      </c>
      <c r="B55" s="120" t="s">
        <v>38</v>
      </c>
      <c r="C55" s="121">
        <v>2</v>
      </c>
      <c r="D55" s="122">
        <v>0</v>
      </c>
      <c r="E55" s="122">
        <v>0</v>
      </c>
      <c r="F55" s="122">
        <v>87</v>
      </c>
      <c r="G55" s="132">
        <v>82.5</v>
      </c>
      <c r="H55" s="123">
        <v>600</v>
      </c>
      <c r="I55" s="98">
        <f>H55*G55</f>
        <v>49500</v>
      </c>
      <c r="J55" s="95">
        <v>1</v>
      </c>
      <c r="K55" s="95" t="s">
        <v>39</v>
      </c>
      <c r="L55" s="95">
        <v>72</v>
      </c>
      <c r="M55" s="109">
        <v>6800</v>
      </c>
      <c r="N55" s="14">
        <v>489600</v>
      </c>
      <c r="O55" s="95">
        <v>17</v>
      </c>
      <c r="P55" s="95">
        <v>24</v>
      </c>
      <c r="Q55" s="14">
        <v>372096</v>
      </c>
      <c r="R55" s="15">
        <f>Q55+I55+I56</f>
        <v>424296</v>
      </c>
      <c r="S55" s="14">
        <v>50000000</v>
      </c>
      <c r="T55" s="15">
        <v>0</v>
      </c>
      <c r="U55" s="13"/>
      <c r="V55" s="16"/>
    </row>
    <row r="56" spans="1:22" ht="21" x14ac:dyDescent="0.4">
      <c r="A56" s="124"/>
      <c r="B56" s="102"/>
      <c r="C56" s="125"/>
      <c r="D56" s="126"/>
      <c r="E56" s="126"/>
      <c r="F56" s="126"/>
      <c r="G56" s="135">
        <v>4.5</v>
      </c>
      <c r="H56" s="128">
        <v>600</v>
      </c>
      <c r="I56" s="110">
        <v>2700</v>
      </c>
      <c r="J56" s="102">
        <v>2</v>
      </c>
      <c r="K56" s="102" t="s">
        <v>48</v>
      </c>
      <c r="L56" s="102">
        <v>18</v>
      </c>
      <c r="M56" s="102"/>
      <c r="N56" s="25"/>
      <c r="O56" s="25"/>
      <c r="P56" s="25"/>
      <c r="Q56" s="25"/>
      <c r="R56" s="26"/>
      <c r="S56" s="10">
        <v>0</v>
      </c>
      <c r="T56" s="70">
        <v>103374</v>
      </c>
      <c r="U56" s="27">
        <v>0.3</v>
      </c>
      <c r="V56" s="28">
        <v>310.13</v>
      </c>
    </row>
    <row r="57" spans="1:22" ht="21" x14ac:dyDescent="0.4">
      <c r="A57" s="17"/>
      <c r="B57" s="18"/>
      <c r="C57" s="19"/>
      <c r="D57" s="20"/>
      <c r="E57" s="20"/>
      <c r="F57" s="20"/>
      <c r="G57" s="30"/>
      <c r="H57" s="22"/>
      <c r="I57" s="23"/>
      <c r="J57" s="24"/>
      <c r="K57" s="12"/>
      <c r="L57" s="31"/>
      <c r="M57" s="31"/>
      <c r="N57" s="32"/>
      <c r="O57" s="12"/>
      <c r="P57" s="12"/>
      <c r="Q57" s="32"/>
      <c r="R57" s="10"/>
      <c r="S57" s="10"/>
      <c r="T57" s="10"/>
      <c r="U57" s="27"/>
      <c r="V57" s="28"/>
    </row>
    <row r="58" spans="1:22" ht="21" x14ac:dyDescent="0.4">
      <c r="A58" s="17"/>
      <c r="B58" s="18"/>
      <c r="C58" s="19"/>
      <c r="D58" s="20"/>
      <c r="E58" s="20"/>
      <c r="F58" s="20"/>
      <c r="G58" s="23"/>
      <c r="H58" s="11"/>
      <c r="I58" s="10"/>
      <c r="J58" s="24"/>
      <c r="K58" s="12"/>
      <c r="L58" s="24"/>
      <c r="M58" s="23"/>
      <c r="N58" s="26"/>
      <c r="O58" s="23"/>
      <c r="P58" s="23"/>
      <c r="Q58" s="23"/>
      <c r="R58" s="23"/>
      <c r="S58" s="23"/>
      <c r="T58" s="23"/>
      <c r="U58" s="28"/>
      <c r="V58" s="28"/>
    </row>
    <row r="59" spans="1:22" ht="21" x14ac:dyDescent="0.4">
      <c r="A59" s="17"/>
      <c r="B59" s="18"/>
      <c r="C59" s="19"/>
      <c r="D59" s="20"/>
      <c r="E59" s="20"/>
      <c r="F59" s="20"/>
      <c r="G59" s="23"/>
      <c r="H59" s="22"/>
      <c r="I59" s="3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8"/>
      <c r="V59" s="28"/>
    </row>
    <row r="60" spans="1:22" ht="21" x14ac:dyDescent="0.4">
      <c r="A60" s="34"/>
      <c r="B60" s="35"/>
      <c r="C60" s="36"/>
      <c r="D60" s="37"/>
      <c r="E60" s="37"/>
      <c r="F60" s="37"/>
      <c r="G60" s="38"/>
      <c r="H60" s="39"/>
      <c r="I60" s="38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8"/>
      <c r="V60" s="40"/>
    </row>
    <row r="61" spans="1:22" ht="21" x14ac:dyDescent="0.4">
      <c r="A61" s="34"/>
      <c r="B61" s="35"/>
      <c r="C61" s="36"/>
      <c r="D61" s="37"/>
      <c r="E61" s="37"/>
      <c r="F61" s="37"/>
      <c r="G61" s="76"/>
      <c r="H61" s="22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8"/>
      <c r="V61" s="40"/>
    </row>
    <row r="62" spans="1:22" ht="21" x14ac:dyDescent="0.4">
      <c r="A62" s="34"/>
      <c r="B62" s="35"/>
      <c r="C62" s="36"/>
      <c r="D62" s="37"/>
      <c r="E62" s="37"/>
      <c r="F62" s="37"/>
      <c r="G62" s="76"/>
      <c r="H62" s="22"/>
      <c r="I62" s="23"/>
      <c r="J62" s="23"/>
      <c r="K62" s="76"/>
      <c r="L62" s="23"/>
      <c r="M62" s="23"/>
      <c r="N62" s="23"/>
      <c r="O62" s="23"/>
      <c r="P62" s="23"/>
      <c r="Q62" s="23"/>
      <c r="R62" s="23"/>
      <c r="S62" s="23"/>
      <c r="T62" s="23"/>
      <c r="U62" s="28"/>
      <c r="V62" s="40"/>
    </row>
    <row r="63" spans="1:22" ht="21" x14ac:dyDescent="0.4">
      <c r="A63" s="17"/>
      <c r="B63" s="18"/>
      <c r="C63" s="19"/>
      <c r="D63" s="20"/>
      <c r="E63" s="20"/>
      <c r="F63" s="20"/>
      <c r="G63" s="78"/>
      <c r="H63" s="11"/>
      <c r="I63" s="10"/>
      <c r="J63" s="10"/>
      <c r="K63" s="92"/>
      <c r="L63" s="23"/>
      <c r="M63" s="23"/>
      <c r="N63" s="23"/>
      <c r="O63" s="23"/>
      <c r="P63" s="23"/>
      <c r="Q63" s="23"/>
      <c r="R63" s="23"/>
      <c r="S63" s="23"/>
      <c r="T63" s="23"/>
      <c r="U63" s="42"/>
      <c r="V63" s="42"/>
    </row>
    <row r="64" spans="1:22" ht="21" x14ac:dyDescent="0.4">
      <c r="A64" s="17"/>
      <c r="B64" s="18"/>
      <c r="C64" s="19"/>
      <c r="D64" s="20"/>
      <c r="E64" s="20"/>
      <c r="F64" s="20"/>
      <c r="G64" s="10"/>
      <c r="H64" s="11"/>
      <c r="I64" s="10"/>
      <c r="J64" s="10"/>
      <c r="K64" s="24"/>
      <c r="L64" s="23"/>
      <c r="M64" s="23"/>
      <c r="N64" s="23"/>
      <c r="O64" s="23"/>
      <c r="P64" s="23"/>
      <c r="Q64" s="23"/>
      <c r="R64" s="23"/>
      <c r="S64" s="23"/>
      <c r="T64" s="23"/>
      <c r="U64" s="28"/>
      <c r="V64" s="28"/>
    </row>
    <row r="65" spans="1:22" ht="21" x14ac:dyDescent="0.4">
      <c r="A65" s="17"/>
      <c r="B65" s="18"/>
      <c r="C65" s="19"/>
      <c r="D65" s="20"/>
      <c r="E65" s="20"/>
      <c r="F65" s="20"/>
      <c r="G65" s="23"/>
      <c r="H65" s="11"/>
      <c r="I65" s="10"/>
      <c r="J65" s="10"/>
      <c r="K65" s="24"/>
      <c r="L65" s="23"/>
      <c r="M65" s="23"/>
      <c r="N65" s="23"/>
      <c r="O65" s="23"/>
      <c r="P65" s="23"/>
      <c r="Q65" s="23"/>
      <c r="R65" s="23"/>
      <c r="S65" s="23"/>
      <c r="T65" s="23"/>
      <c r="U65" s="44"/>
      <c r="V65" s="44"/>
    </row>
    <row r="66" spans="1:22" ht="21" x14ac:dyDescent="0.4">
      <c r="A66" s="45"/>
      <c r="B66" s="45"/>
      <c r="C66" s="46"/>
      <c r="D66" s="45"/>
      <c r="E66" s="45"/>
      <c r="F66" s="45"/>
      <c r="G66" s="47"/>
      <c r="H66" s="48"/>
      <c r="I66" s="49"/>
      <c r="J66" s="47"/>
      <c r="K66" s="50"/>
      <c r="L66" s="47"/>
      <c r="M66" s="47"/>
      <c r="N66" s="50"/>
      <c r="O66" s="47"/>
      <c r="P66" s="47"/>
      <c r="Q66" s="47"/>
      <c r="R66" s="47"/>
      <c r="S66" s="47"/>
      <c r="T66" s="47"/>
      <c r="U66" s="51"/>
      <c r="V66" s="51"/>
    </row>
    <row r="67" spans="1:22" ht="21" x14ac:dyDescent="0.4">
      <c r="A67" s="1"/>
      <c r="B67" s="1"/>
      <c r="C67" s="2"/>
      <c r="D67" s="1"/>
      <c r="E67" s="1"/>
      <c r="F67" s="1"/>
      <c r="G67" s="1"/>
      <c r="H67" s="3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21" x14ac:dyDescent="0.4">
      <c r="A68" s="52"/>
      <c r="B68" s="53" t="s">
        <v>29</v>
      </c>
      <c r="C68" s="54" t="s">
        <v>30</v>
      </c>
      <c r="D68" s="55"/>
      <c r="E68" s="56"/>
      <c r="F68" s="57"/>
      <c r="G68" s="53"/>
      <c r="H68" s="58"/>
      <c r="I68" s="53" t="s">
        <v>31</v>
      </c>
      <c r="J68" s="59"/>
      <c r="K68" s="59"/>
      <c r="L68" s="60"/>
      <c r="M68" s="60"/>
      <c r="N68" s="60"/>
      <c r="O68" s="1"/>
      <c r="P68" s="1"/>
      <c r="Q68" s="1"/>
      <c r="R68" s="1"/>
      <c r="S68" s="1"/>
      <c r="T68" s="1"/>
      <c r="U68" s="1"/>
      <c r="V68" s="1"/>
    </row>
    <row r="69" spans="1:22" ht="21" x14ac:dyDescent="0.4">
      <c r="A69" s="52"/>
      <c r="B69" s="53"/>
      <c r="C69" s="54"/>
      <c r="D69" s="55"/>
      <c r="E69" s="56"/>
      <c r="F69" s="57"/>
      <c r="G69" s="53"/>
      <c r="H69" s="58"/>
      <c r="I69" s="53" t="s">
        <v>32</v>
      </c>
      <c r="J69" s="59"/>
      <c r="K69" s="59"/>
      <c r="L69" s="60"/>
      <c r="M69" s="60"/>
      <c r="N69" s="60"/>
      <c r="O69" s="1"/>
      <c r="P69" s="1"/>
      <c r="Q69" s="1"/>
      <c r="R69" s="1"/>
      <c r="S69" s="1"/>
      <c r="T69" s="1"/>
      <c r="U69" s="1"/>
      <c r="V69" s="1"/>
    </row>
    <row r="70" spans="1:22" ht="21" x14ac:dyDescent="0.4">
      <c r="A70" s="52"/>
      <c r="B70" s="53"/>
      <c r="C70" s="54"/>
      <c r="D70" s="55"/>
      <c r="E70" s="56"/>
      <c r="F70" s="57"/>
      <c r="G70" s="53"/>
      <c r="H70" s="58"/>
      <c r="I70" s="53" t="s">
        <v>33</v>
      </c>
      <c r="J70" s="59"/>
      <c r="K70" s="59"/>
      <c r="L70" s="60"/>
      <c r="M70" s="60"/>
      <c r="N70" s="59"/>
      <c r="O70" s="1"/>
      <c r="P70" s="1"/>
      <c r="Q70" s="1"/>
      <c r="R70" s="1"/>
      <c r="S70" s="52"/>
      <c r="T70" s="52"/>
      <c r="U70" s="52"/>
      <c r="V70" s="52"/>
    </row>
    <row r="71" spans="1:22" ht="21" x14ac:dyDescent="0.4">
      <c r="A71" s="52"/>
      <c r="B71" s="53"/>
      <c r="C71" s="54"/>
      <c r="D71" s="55"/>
      <c r="E71" s="56"/>
      <c r="F71" s="57"/>
      <c r="G71" s="53"/>
      <c r="H71" s="61"/>
      <c r="I71" s="53" t="s">
        <v>34</v>
      </c>
      <c r="J71" s="61"/>
      <c r="K71" s="61"/>
      <c r="L71" s="62"/>
      <c r="M71" s="62"/>
      <c r="N71" s="58"/>
      <c r="O71" s="1"/>
      <c r="P71" s="1"/>
      <c r="Q71" s="1"/>
      <c r="R71" s="1"/>
      <c r="S71" s="52"/>
      <c r="T71" s="52"/>
      <c r="U71" s="52"/>
      <c r="V71" s="52"/>
    </row>
    <row r="72" spans="1:22" ht="21" x14ac:dyDescent="0.4">
      <c r="A72" s="30"/>
      <c r="B72" s="56"/>
      <c r="C72" s="63"/>
      <c r="D72" s="56"/>
      <c r="E72" s="56"/>
      <c r="F72" s="57"/>
      <c r="G72" s="64"/>
      <c r="H72" s="61"/>
      <c r="I72" s="64" t="s">
        <v>35</v>
      </c>
      <c r="J72" s="61"/>
      <c r="K72" s="61"/>
      <c r="L72" s="65"/>
      <c r="M72" s="65"/>
      <c r="N72" s="65"/>
      <c r="O72" s="4"/>
      <c r="P72" s="4"/>
      <c r="Q72" s="4"/>
      <c r="R72" s="4"/>
      <c r="S72" s="4"/>
      <c r="T72" s="4"/>
      <c r="U72" s="4"/>
      <c r="V72" s="4"/>
    </row>
    <row r="73" spans="1:22" ht="21" x14ac:dyDescent="0.4">
      <c r="A73" s="30"/>
      <c r="B73" s="30"/>
      <c r="C73" s="66"/>
      <c r="D73" s="30"/>
      <c r="E73" s="30"/>
      <c r="F73" s="30"/>
      <c r="G73" s="52"/>
      <c r="H73" s="67"/>
      <c r="I73" s="30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</sheetData>
  <mergeCells count="58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46:U46"/>
    <mergeCell ref="A47:V47"/>
    <mergeCell ref="A48:V48"/>
    <mergeCell ref="A49:I49"/>
    <mergeCell ref="J49:Q49"/>
    <mergeCell ref="R49:R54"/>
    <mergeCell ref="S49:S54"/>
    <mergeCell ref="T49:T54"/>
    <mergeCell ref="U49:U54"/>
    <mergeCell ref="V49:V54"/>
    <mergeCell ref="A50:A54"/>
    <mergeCell ref="B50:B54"/>
    <mergeCell ref="C50:C54"/>
    <mergeCell ref="D50:F51"/>
    <mergeCell ref="G50:G54"/>
    <mergeCell ref="H50:H54"/>
    <mergeCell ref="Q50:Q54"/>
    <mergeCell ref="O51:O54"/>
    <mergeCell ref="P51:P54"/>
    <mergeCell ref="I50:I54"/>
    <mergeCell ref="J50:J54"/>
    <mergeCell ref="K50:K54"/>
    <mergeCell ref="L50:L54"/>
    <mergeCell ref="M50:M54"/>
    <mergeCell ref="D52:D54"/>
    <mergeCell ref="E52:E54"/>
    <mergeCell ref="F52:F54"/>
    <mergeCell ref="N50:N54"/>
    <mergeCell ref="O50:P50"/>
  </mergeCells>
  <pageMargins left="0.7" right="0.7" top="0.75" bottom="0.75" header="0.3" footer="0.3"/>
  <pageSetup scale="58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75"/>
  <sheetViews>
    <sheetView view="pageBreakPreview" zoomScale="90" zoomScaleNormal="80" zoomScaleSheetLayoutView="90" workbookViewId="0">
      <selection activeCell="R28" sqref="R28"/>
    </sheetView>
  </sheetViews>
  <sheetFormatPr defaultRowHeight="13.8" x14ac:dyDescent="0.25"/>
  <cols>
    <col min="4" max="4" width="6" customWidth="1"/>
    <col min="5" max="5" width="7.59765625" customWidth="1"/>
    <col min="6" max="6" width="7.69921875" customWidth="1"/>
    <col min="9" max="13" width="8.69921875" style="107"/>
    <col min="14" max="14" width="11.69921875" customWidth="1"/>
    <col min="15" max="15" width="8.69921875" style="107"/>
    <col min="16" max="16" width="8" style="107" customWidth="1"/>
    <col min="17" max="17" width="11.69921875" customWidth="1"/>
    <col min="18" max="18" width="10.8984375" customWidth="1"/>
    <col min="19" max="19" width="11.1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03"/>
      <c r="J1" s="103"/>
      <c r="K1" s="103"/>
      <c r="L1" s="103"/>
      <c r="M1" s="103"/>
      <c r="N1" s="1"/>
      <c r="O1" s="103"/>
      <c r="P1" s="103"/>
      <c r="Q1" s="1"/>
      <c r="R1" s="1"/>
      <c r="S1" s="1"/>
      <c r="T1" s="4"/>
      <c r="U1" s="1"/>
      <c r="V1" s="93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93"/>
    </row>
    <row r="3" spans="1:22" ht="21" x14ac:dyDescent="0.4">
      <c r="A3" s="192" t="s">
        <v>43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53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customHeight="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customHeight="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ht="14.25" customHeight="1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ht="14.25" customHeight="1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ht="14.25" customHeight="1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91.2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38</v>
      </c>
      <c r="C11" s="121">
        <v>2</v>
      </c>
      <c r="D11" s="122">
        <v>0</v>
      </c>
      <c r="E11" s="122">
        <v>1</v>
      </c>
      <c r="F11" s="122">
        <v>80</v>
      </c>
      <c r="G11" s="132">
        <v>176.25</v>
      </c>
      <c r="H11" s="123">
        <v>400</v>
      </c>
      <c r="I11" s="98">
        <f>H11*G11</f>
        <v>70500</v>
      </c>
      <c r="J11" s="95">
        <v>1</v>
      </c>
      <c r="K11" s="95" t="s">
        <v>39</v>
      </c>
      <c r="L11" s="95">
        <v>240</v>
      </c>
      <c r="M11" s="137">
        <v>7800</v>
      </c>
      <c r="N11" s="14">
        <f>M11*L11</f>
        <v>1872000</v>
      </c>
      <c r="O11" s="95">
        <v>15</v>
      </c>
      <c r="P11" s="95">
        <v>65</v>
      </c>
      <c r="Q11" s="14">
        <v>655200</v>
      </c>
      <c r="R11" s="15">
        <f>Q11+I11</f>
        <v>725700</v>
      </c>
      <c r="S11" s="14">
        <v>10000000</v>
      </c>
      <c r="T11" s="15">
        <v>0</v>
      </c>
      <c r="U11" s="13"/>
      <c r="V11" s="16"/>
    </row>
    <row r="12" spans="1:22" ht="21" x14ac:dyDescent="0.4">
      <c r="A12" s="124"/>
      <c r="B12" s="102"/>
      <c r="C12" s="125"/>
      <c r="D12" s="126"/>
      <c r="E12" s="126"/>
      <c r="F12" s="126"/>
      <c r="G12" s="136">
        <v>3.75</v>
      </c>
      <c r="H12" s="128">
        <v>400</v>
      </c>
      <c r="I12" s="110">
        <v>1500</v>
      </c>
      <c r="J12" s="102">
        <v>2</v>
      </c>
      <c r="K12" s="102" t="s">
        <v>39</v>
      </c>
      <c r="L12" s="102">
        <v>15</v>
      </c>
      <c r="M12" s="138">
        <v>9100</v>
      </c>
      <c r="N12" s="73">
        <f>M12*L12</f>
        <v>136500</v>
      </c>
      <c r="O12" s="102">
        <v>15</v>
      </c>
      <c r="P12" s="102">
        <v>20</v>
      </c>
      <c r="Q12" s="71">
        <v>109200</v>
      </c>
      <c r="R12" s="26">
        <f>Q12+I12</f>
        <v>110700</v>
      </c>
      <c r="S12" s="10">
        <v>0</v>
      </c>
      <c r="T12" s="10">
        <f>I12</f>
        <v>1500</v>
      </c>
      <c r="U12" s="27">
        <v>0.3</v>
      </c>
      <c r="V12" s="28">
        <v>4.5</v>
      </c>
    </row>
    <row r="13" spans="1:22" ht="21" x14ac:dyDescent="0.4">
      <c r="A13" s="17"/>
      <c r="B13" s="18"/>
      <c r="C13" s="19"/>
      <c r="D13" s="20"/>
      <c r="E13" s="20"/>
      <c r="F13" s="20"/>
      <c r="G13" s="30"/>
      <c r="H13" s="22"/>
      <c r="I13" s="23"/>
      <c r="J13" s="18"/>
      <c r="K13" s="91"/>
      <c r="L13" s="10"/>
      <c r="M13" s="10"/>
      <c r="N13" s="32"/>
      <c r="O13" s="91"/>
      <c r="P13" s="91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18"/>
      <c r="K14" s="91"/>
      <c r="L14" s="18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35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23"/>
      <c r="H18" s="22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10"/>
      <c r="H19" s="11"/>
      <c r="I19" s="10"/>
      <c r="J19" s="10"/>
      <c r="K19" s="11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18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18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104"/>
      <c r="J22" s="50"/>
      <c r="K22" s="50"/>
      <c r="L22" s="50"/>
      <c r="M22" s="50"/>
      <c r="N22" s="50"/>
      <c r="O22" s="50"/>
      <c r="P22" s="50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03"/>
      <c r="J23" s="103"/>
      <c r="K23" s="103"/>
      <c r="L23" s="103"/>
      <c r="M23" s="103"/>
      <c r="N23" s="1"/>
      <c r="O23" s="103"/>
      <c r="P23" s="103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211" t="s">
        <v>31</v>
      </c>
      <c r="I24" s="211"/>
      <c r="J24" s="211"/>
      <c r="K24" s="108"/>
      <c r="L24" s="112"/>
      <c r="M24" s="112"/>
      <c r="N24" s="60"/>
      <c r="O24" s="103"/>
      <c r="P24" s="103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211" t="s">
        <v>32</v>
      </c>
      <c r="I25" s="211"/>
      <c r="J25" s="211"/>
      <c r="K25" s="108"/>
      <c r="L25" s="112"/>
      <c r="M25" s="112"/>
      <c r="N25" s="60"/>
      <c r="O25" s="103"/>
      <c r="P25" s="103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211" t="s">
        <v>33</v>
      </c>
      <c r="I26" s="211"/>
      <c r="J26" s="211"/>
      <c r="K26" s="108"/>
      <c r="L26" s="112"/>
      <c r="M26" s="112"/>
      <c r="N26" s="59"/>
      <c r="O26" s="103"/>
      <c r="P26" s="103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H27" s="211" t="s">
        <v>34</v>
      </c>
      <c r="I27" s="211"/>
      <c r="J27" s="211"/>
      <c r="K27" s="211"/>
      <c r="L27" s="211"/>
      <c r="M27" s="113"/>
      <c r="O27" s="103"/>
      <c r="P27" s="103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212" t="s">
        <v>35</v>
      </c>
      <c r="I28" s="212"/>
      <c r="J28" s="212"/>
      <c r="K28" s="212"/>
      <c r="L28" s="212"/>
      <c r="M28" s="114"/>
      <c r="N28" s="65"/>
      <c r="O28" s="106"/>
      <c r="P28" s="106"/>
      <c r="Q28" s="4"/>
      <c r="R28" s="4"/>
      <c r="S28" s="4"/>
      <c r="T28" s="4"/>
      <c r="U28" s="4"/>
      <c r="V28" s="4"/>
    </row>
    <row r="29" spans="1:22" ht="21" x14ac:dyDescent="0.4">
      <c r="A29" s="30"/>
      <c r="B29" s="30"/>
      <c r="C29" s="66"/>
      <c r="D29" s="30"/>
      <c r="E29" s="30"/>
      <c r="F29" s="30"/>
      <c r="G29" s="52"/>
      <c r="H29" s="67"/>
      <c r="I29" s="105"/>
      <c r="J29" s="106"/>
      <c r="K29" s="106"/>
      <c r="L29" s="106"/>
      <c r="M29" s="106"/>
      <c r="N29" s="4"/>
      <c r="O29" s="106"/>
      <c r="U29" s="4"/>
      <c r="V29" s="4"/>
    </row>
    <row r="30" spans="1:22" ht="21" x14ac:dyDescent="0.4">
      <c r="A30" s="4"/>
      <c r="B30" s="151"/>
      <c r="C30" s="152"/>
      <c r="D30" s="151"/>
      <c r="E30" s="4"/>
      <c r="F30" s="4"/>
      <c r="G30" s="4"/>
      <c r="H30" s="69"/>
      <c r="I30" s="106"/>
      <c r="J30" s="106"/>
      <c r="K30" s="106"/>
      <c r="L30" s="106"/>
      <c r="M30" s="106"/>
      <c r="N30" s="4"/>
      <c r="O30" s="106"/>
      <c r="P30" s="106"/>
      <c r="Q30" s="4"/>
      <c r="R30" s="4"/>
      <c r="S30" s="4"/>
      <c r="T30" s="4"/>
      <c r="U30" s="4"/>
      <c r="V30" s="4"/>
    </row>
    <row r="31" spans="1:22" ht="21" x14ac:dyDescent="0.4">
      <c r="A31" s="4"/>
      <c r="B31" s="151"/>
      <c r="C31" s="153"/>
      <c r="D31" s="151"/>
      <c r="E31" s="4"/>
      <c r="F31" s="4"/>
      <c r="G31" s="4"/>
      <c r="H31" s="69"/>
      <c r="I31" s="106"/>
      <c r="J31" s="106"/>
      <c r="K31" s="106"/>
      <c r="L31" s="106"/>
      <c r="M31" s="106"/>
      <c r="N31" s="4"/>
      <c r="O31" s="106"/>
      <c r="P31" s="106"/>
      <c r="Q31" s="4"/>
      <c r="R31" s="4"/>
      <c r="S31" s="4"/>
      <c r="T31" s="4"/>
      <c r="U31" s="4"/>
      <c r="V31" s="4"/>
    </row>
    <row r="32" spans="1:22" x14ac:dyDescent="0.25">
      <c r="B32" s="154"/>
      <c r="C32" s="154"/>
      <c r="D32" s="154"/>
    </row>
    <row r="33" spans="1:22" x14ac:dyDescent="0.25">
      <c r="B33" s="154"/>
      <c r="C33" s="154"/>
      <c r="D33" s="154"/>
    </row>
    <row r="34" spans="1:22" x14ac:dyDescent="0.25">
      <c r="B34" s="154"/>
      <c r="C34" s="154"/>
      <c r="D34" s="154"/>
    </row>
    <row r="45" spans="1:22" ht="21" x14ac:dyDescent="0.4">
      <c r="A45" s="1"/>
      <c r="B45" s="1"/>
      <c r="C45" s="2"/>
      <c r="D45" s="1"/>
      <c r="E45" s="1"/>
      <c r="F45" s="1"/>
      <c r="G45" s="1"/>
      <c r="H45" s="3"/>
      <c r="I45" s="103"/>
      <c r="J45" s="103"/>
      <c r="K45" s="103"/>
      <c r="L45" s="103"/>
      <c r="M45" s="103"/>
      <c r="N45" s="1"/>
      <c r="O45" s="103"/>
      <c r="P45" s="103"/>
      <c r="Q45" s="1"/>
      <c r="R45" s="1"/>
      <c r="S45" s="1"/>
      <c r="T45" s="4"/>
      <c r="U45" s="1"/>
      <c r="V45" s="101" t="s">
        <v>0</v>
      </c>
    </row>
    <row r="46" spans="1:22" ht="21" x14ac:dyDescent="0.4">
      <c r="A46" s="192" t="s">
        <v>1</v>
      </c>
      <c r="B46" s="192"/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01"/>
    </row>
    <row r="47" spans="1:22" ht="21" x14ac:dyDescent="0.4">
      <c r="A47" s="192" t="s">
        <v>43</v>
      </c>
      <c r="B47" s="192"/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2"/>
      <c r="V47" s="192"/>
    </row>
    <row r="48" spans="1:22" ht="21" x14ac:dyDescent="0.4">
      <c r="A48" s="193" t="s">
        <v>53</v>
      </c>
      <c r="B48" s="193"/>
      <c r="C48" s="193"/>
      <c r="D48" s="193"/>
      <c r="E48" s="193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</row>
    <row r="49" spans="1:22" ht="21" x14ac:dyDescent="0.4">
      <c r="A49" s="194" t="s">
        <v>4</v>
      </c>
      <c r="B49" s="195"/>
      <c r="C49" s="195"/>
      <c r="D49" s="195"/>
      <c r="E49" s="195"/>
      <c r="F49" s="195"/>
      <c r="G49" s="195"/>
      <c r="H49" s="195"/>
      <c r="I49" s="196"/>
      <c r="J49" s="197" t="s">
        <v>5</v>
      </c>
      <c r="K49" s="198"/>
      <c r="L49" s="198"/>
      <c r="M49" s="198"/>
      <c r="N49" s="198"/>
      <c r="O49" s="198"/>
      <c r="P49" s="198"/>
      <c r="Q49" s="199"/>
      <c r="R49" s="200" t="s">
        <v>6</v>
      </c>
      <c r="S49" s="200" t="s">
        <v>7</v>
      </c>
      <c r="T49" s="200" t="s">
        <v>8</v>
      </c>
      <c r="U49" s="200" t="s">
        <v>9</v>
      </c>
      <c r="V49" s="200" t="s">
        <v>10</v>
      </c>
    </row>
    <row r="50" spans="1:22" ht="21" x14ac:dyDescent="0.4">
      <c r="A50" s="183" t="s">
        <v>11</v>
      </c>
      <c r="B50" s="186" t="s">
        <v>12</v>
      </c>
      <c r="C50" s="203" t="s">
        <v>13</v>
      </c>
      <c r="D50" s="205" t="s">
        <v>14</v>
      </c>
      <c r="E50" s="206"/>
      <c r="F50" s="207"/>
      <c r="G50" s="186" t="s">
        <v>15</v>
      </c>
      <c r="H50" s="186" t="s">
        <v>16</v>
      </c>
      <c r="I50" s="186" t="s">
        <v>17</v>
      </c>
      <c r="J50" s="189" t="s">
        <v>11</v>
      </c>
      <c r="K50" s="177" t="s">
        <v>18</v>
      </c>
      <c r="L50" s="177" t="s">
        <v>19</v>
      </c>
      <c r="M50" s="177" t="s">
        <v>20</v>
      </c>
      <c r="N50" s="177" t="s">
        <v>21</v>
      </c>
      <c r="O50" s="197" t="s">
        <v>22</v>
      </c>
      <c r="P50" s="199"/>
      <c r="Q50" s="177" t="s">
        <v>23</v>
      </c>
      <c r="R50" s="201"/>
      <c r="S50" s="201"/>
      <c r="T50" s="201"/>
      <c r="U50" s="201"/>
      <c r="V50" s="201"/>
    </row>
    <row r="51" spans="1:22" x14ac:dyDescent="0.25">
      <c r="A51" s="184"/>
      <c r="B51" s="187"/>
      <c r="C51" s="203"/>
      <c r="D51" s="208"/>
      <c r="E51" s="209"/>
      <c r="F51" s="210"/>
      <c r="G51" s="187"/>
      <c r="H51" s="187"/>
      <c r="I51" s="187"/>
      <c r="J51" s="190"/>
      <c r="K51" s="178"/>
      <c r="L51" s="178"/>
      <c r="M51" s="178"/>
      <c r="N51" s="178"/>
      <c r="O51" s="177" t="s">
        <v>24</v>
      </c>
      <c r="P51" s="180" t="s">
        <v>25</v>
      </c>
      <c r="Q51" s="178"/>
      <c r="R51" s="201"/>
      <c r="S51" s="201"/>
      <c r="T51" s="201"/>
      <c r="U51" s="201"/>
      <c r="V51" s="201"/>
    </row>
    <row r="52" spans="1:22" x14ac:dyDescent="0.25">
      <c r="A52" s="184"/>
      <c r="B52" s="187"/>
      <c r="C52" s="203"/>
      <c r="D52" s="183" t="s">
        <v>26</v>
      </c>
      <c r="E52" s="183" t="s">
        <v>27</v>
      </c>
      <c r="F52" s="183" t="s">
        <v>28</v>
      </c>
      <c r="G52" s="187"/>
      <c r="H52" s="187"/>
      <c r="I52" s="187"/>
      <c r="J52" s="190"/>
      <c r="K52" s="178"/>
      <c r="L52" s="178"/>
      <c r="M52" s="178"/>
      <c r="N52" s="178"/>
      <c r="O52" s="178"/>
      <c r="P52" s="181"/>
      <c r="Q52" s="178"/>
      <c r="R52" s="201"/>
      <c r="S52" s="201"/>
      <c r="T52" s="201"/>
      <c r="U52" s="201"/>
      <c r="V52" s="201"/>
    </row>
    <row r="53" spans="1:22" x14ac:dyDescent="0.25">
      <c r="A53" s="184"/>
      <c r="B53" s="187"/>
      <c r="C53" s="203"/>
      <c r="D53" s="184"/>
      <c r="E53" s="184"/>
      <c r="F53" s="184"/>
      <c r="G53" s="187"/>
      <c r="H53" s="187"/>
      <c r="I53" s="187"/>
      <c r="J53" s="190"/>
      <c r="K53" s="178"/>
      <c r="L53" s="178"/>
      <c r="M53" s="178"/>
      <c r="N53" s="178"/>
      <c r="O53" s="178"/>
      <c r="P53" s="181"/>
      <c r="Q53" s="178"/>
      <c r="R53" s="201"/>
      <c r="S53" s="201"/>
      <c r="T53" s="201"/>
      <c r="U53" s="201"/>
      <c r="V53" s="201"/>
    </row>
    <row r="54" spans="1:22" ht="102" customHeight="1" x14ac:dyDescent="0.25">
      <c r="A54" s="185"/>
      <c r="B54" s="188"/>
      <c r="C54" s="204"/>
      <c r="D54" s="185"/>
      <c r="E54" s="185"/>
      <c r="F54" s="185"/>
      <c r="G54" s="188"/>
      <c r="H54" s="188"/>
      <c r="I54" s="188"/>
      <c r="J54" s="191"/>
      <c r="K54" s="179"/>
      <c r="L54" s="179"/>
      <c r="M54" s="179"/>
      <c r="N54" s="179"/>
      <c r="O54" s="179"/>
      <c r="P54" s="182"/>
      <c r="Q54" s="179"/>
      <c r="R54" s="202"/>
      <c r="S54" s="202"/>
      <c r="T54" s="202"/>
      <c r="U54" s="202"/>
      <c r="V54" s="202"/>
    </row>
    <row r="55" spans="1:22" ht="21" x14ac:dyDescent="0.4">
      <c r="A55" s="119">
        <v>1</v>
      </c>
      <c r="B55" s="120" t="s">
        <v>38</v>
      </c>
      <c r="C55" s="121">
        <v>2</v>
      </c>
      <c r="D55" s="122">
        <v>0</v>
      </c>
      <c r="E55" s="122">
        <v>1</v>
      </c>
      <c r="F55" s="122">
        <v>80</v>
      </c>
      <c r="G55" s="98">
        <v>176.25</v>
      </c>
      <c r="H55" s="123">
        <v>400</v>
      </c>
      <c r="I55" s="98">
        <f>H55*G55</f>
        <v>70500</v>
      </c>
      <c r="J55" s="95">
        <v>1</v>
      </c>
      <c r="K55" s="95" t="s">
        <v>39</v>
      </c>
      <c r="L55" s="95">
        <v>240</v>
      </c>
      <c r="M55" s="137">
        <v>7800</v>
      </c>
      <c r="N55" s="14">
        <f>M55*L55</f>
        <v>1872000</v>
      </c>
      <c r="O55" s="95">
        <v>15</v>
      </c>
      <c r="P55" s="95">
        <v>65</v>
      </c>
      <c r="Q55" s="14">
        <v>655200</v>
      </c>
      <c r="R55" s="15">
        <f>Q55+I55</f>
        <v>725700</v>
      </c>
      <c r="S55" s="14">
        <v>10000000</v>
      </c>
      <c r="T55" s="15">
        <v>0</v>
      </c>
      <c r="U55" s="13"/>
      <c r="V55" s="16"/>
    </row>
    <row r="56" spans="1:22" ht="21" x14ac:dyDescent="0.4">
      <c r="A56" s="124"/>
      <c r="B56" s="102"/>
      <c r="C56" s="125"/>
      <c r="D56" s="126"/>
      <c r="E56" s="126"/>
      <c r="F56" s="126"/>
      <c r="G56" s="136">
        <v>3.75</v>
      </c>
      <c r="H56" s="128">
        <v>400</v>
      </c>
      <c r="I56" s="110">
        <v>1500</v>
      </c>
      <c r="J56" s="102">
        <v>2</v>
      </c>
      <c r="K56" s="102" t="s">
        <v>39</v>
      </c>
      <c r="L56" s="102">
        <v>15</v>
      </c>
      <c r="M56" s="138">
        <v>9100</v>
      </c>
      <c r="N56" s="73">
        <f>M56*L56</f>
        <v>136500</v>
      </c>
      <c r="O56" s="102">
        <v>15</v>
      </c>
      <c r="P56" s="102">
        <v>20</v>
      </c>
      <c r="Q56" s="73">
        <v>109200</v>
      </c>
      <c r="R56" s="26">
        <f>Q56+I56</f>
        <v>110700</v>
      </c>
      <c r="S56" s="10">
        <v>0</v>
      </c>
      <c r="T56" s="10">
        <f>Q56</f>
        <v>109200</v>
      </c>
      <c r="U56" s="27">
        <v>0.3</v>
      </c>
      <c r="V56" s="28">
        <v>327.60000000000002</v>
      </c>
    </row>
    <row r="57" spans="1:22" ht="21" x14ac:dyDescent="0.4">
      <c r="A57" s="17"/>
      <c r="B57" s="18"/>
      <c r="C57" s="19"/>
      <c r="D57" s="20"/>
      <c r="E57" s="20"/>
      <c r="F57" s="20"/>
      <c r="G57" s="30"/>
      <c r="H57" s="22"/>
      <c r="I57" s="23"/>
      <c r="J57" s="18"/>
      <c r="K57" s="91"/>
      <c r="L57" s="10"/>
      <c r="M57" s="10"/>
      <c r="N57" s="32"/>
      <c r="O57" s="91"/>
      <c r="P57" s="91"/>
      <c r="Q57" s="32"/>
      <c r="R57" s="10"/>
      <c r="S57" s="10"/>
      <c r="T57" s="10"/>
      <c r="U57" s="27"/>
      <c r="V57" s="28"/>
    </row>
    <row r="58" spans="1:22" ht="21" x14ac:dyDescent="0.4">
      <c r="A58" s="17"/>
      <c r="B58" s="18"/>
      <c r="C58" s="19"/>
      <c r="D58" s="20"/>
      <c r="E58" s="20"/>
      <c r="F58" s="20"/>
      <c r="G58" s="23"/>
      <c r="H58" s="11"/>
      <c r="I58" s="10"/>
      <c r="J58" s="18"/>
      <c r="K58" s="91"/>
      <c r="L58" s="18"/>
      <c r="M58" s="23"/>
      <c r="N58" s="26"/>
      <c r="O58" s="23"/>
      <c r="P58" s="23"/>
      <c r="Q58" s="23"/>
      <c r="R58" s="23"/>
      <c r="S58" s="23"/>
      <c r="T58" s="23"/>
      <c r="U58" s="28"/>
      <c r="V58" s="28"/>
    </row>
    <row r="59" spans="1:22" ht="21" x14ac:dyDescent="0.4">
      <c r="A59" s="17"/>
      <c r="B59" s="18"/>
      <c r="C59" s="19"/>
      <c r="D59" s="20"/>
      <c r="E59" s="20"/>
      <c r="F59" s="20"/>
      <c r="G59" s="23"/>
      <c r="H59" s="22"/>
      <c r="I59" s="3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8"/>
      <c r="V59" s="28"/>
    </row>
    <row r="60" spans="1:22" ht="21" x14ac:dyDescent="0.4">
      <c r="A60" s="34"/>
      <c r="B60" s="35"/>
      <c r="C60" s="36"/>
      <c r="D60" s="37"/>
      <c r="E60" s="37"/>
      <c r="F60" s="37"/>
      <c r="G60" s="38"/>
      <c r="H60" s="39"/>
      <c r="I60" s="38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8"/>
      <c r="V60" s="40"/>
    </row>
    <row r="61" spans="1:22" ht="21" x14ac:dyDescent="0.4">
      <c r="A61" s="34"/>
      <c r="B61" s="35"/>
      <c r="C61" s="36"/>
      <c r="D61" s="37"/>
      <c r="E61" s="37"/>
      <c r="F61" s="37"/>
      <c r="G61" s="38"/>
      <c r="H61" s="39"/>
      <c r="I61" s="38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8"/>
      <c r="V61" s="40"/>
    </row>
    <row r="62" spans="1:22" ht="21" x14ac:dyDescent="0.4">
      <c r="A62" s="34"/>
      <c r="B62" s="35"/>
      <c r="C62" s="36"/>
      <c r="D62" s="37"/>
      <c r="E62" s="37"/>
      <c r="F62" s="37"/>
      <c r="G62" s="23"/>
      <c r="H62" s="22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8"/>
      <c r="V62" s="40"/>
    </row>
    <row r="63" spans="1:22" ht="21" x14ac:dyDescent="0.4">
      <c r="A63" s="17"/>
      <c r="B63" s="18"/>
      <c r="C63" s="19"/>
      <c r="D63" s="20"/>
      <c r="E63" s="20"/>
      <c r="F63" s="20"/>
      <c r="G63" s="10"/>
      <c r="H63" s="11"/>
      <c r="I63" s="10"/>
      <c r="J63" s="10"/>
      <c r="K63" s="111"/>
      <c r="L63" s="23"/>
      <c r="M63" s="23"/>
      <c r="N63" s="23"/>
      <c r="O63" s="23"/>
      <c r="P63" s="23"/>
      <c r="Q63" s="23"/>
      <c r="R63" s="23"/>
      <c r="S63" s="23"/>
      <c r="T63" s="23"/>
      <c r="U63" s="42"/>
      <c r="V63" s="42"/>
    </row>
    <row r="64" spans="1:22" ht="21" x14ac:dyDescent="0.4">
      <c r="A64" s="17"/>
      <c r="B64" s="18"/>
      <c r="C64" s="19"/>
      <c r="D64" s="20"/>
      <c r="E64" s="20"/>
      <c r="F64" s="20"/>
      <c r="G64" s="23"/>
      <c r="H64" s="11"/>
      <c r="I64" s="10"/>
      <c r="J64" s="10"/>
      <c r="K64" s="18"/>
      <c r="L64" s="23"/>
      <c r="M64" s="23"/>
      <c r="N64" s="23"/>
      <c r="O64" s="23"/>
      <c r="P64" s="23"/>
      <c r="Q64" s="23"/>
      <c r="R64" s="23"/>
      <c r="S64" s="23"/>
      <c r="T64" s="23"/>
      <c r="U64" s="28"/>
      <c r="V64" s="28"/>
    </row>
    <row r="65" spans="1:22" ht="21" x14ac:dyDescent="0.4">
      <c r="A65" s="17"/>
      <c r="B65" s="18"/>
      <c r="C65" s="19"/>
      <c r="D65" s="20"/>
      <c r="E65" s="20"/>
      <c r="F65" s="20"/>
      <c r="G65" s="23"/>
      <c r="H65" s="11"/>
      <c r="I65" s="10"/>
      <c r="J65" s="10"/>
      <c r="K65" s="18"/>
      <c r="L65" s="23"/>
      <c r="M65" s="23"/>
      <c r="N65" s="23"/>
      <c r="O65" s="23"/>
      <c r="P65" s="23"/>
      <c r="Q65" s="23"/>
      <c r="R65" s="23"/>
      <c r="S65" s="23"/>
      <c r="T65" s="23"/>
      <c r="U65" s="44"/>
      <c r="V65" s="44"/>
    </row>
    <row r="66" spans="1:22" ht="21" x14ac:dyDescent="0.4">
      <c r="A66" s="45"/>
      <c r="B66" s="45"/>
      <c r="C66" s="46"/>
      <c r="D66" s="45"/>
      <c r="E66" s="45"/>
      <c r="F66" s="45"/>
      <c r="G66" s="47"/>
      <c r="H66" s="48"/>
      <c r="I66" s="104"/>
      <c r="J66" s="50"/>
      <c r="K66" s="50"/>
      <c r="L66" s="50"/>
      <c r="M66" s="50"/>
      <c r="N66" s="50"/>
      <c r="O66" s="50"/>
      <c r="P66" s="50"/>
      <c r="Q66" s="47"/>
      <c r="R66" s="47"/>
      <c r="S66" s="47"/>
      <c r="T66" s="47"/>
      <c r="U66" s="51"/>
      <c r="V66" s="51"/>
    </row>
    <row r="67" spans="1:22" ht="21" x14ac:dyDescent="0.4">
      <c r="A67" s="1"/>
      <c r="B67" s="1"/>
      <c r="C67" s="2"/>
      <c r="D67" s="1"/>
      <c r="E67" s="1"/>
      <c r="F67" s="1"/>
      <c r="G67" s="1"/>
      <c r="H67" s="115"/>
      <c r="I67" s="116"/>
      <c r="J67" s="116"/>
      <c r="K67" s="116"/>
      <c r="L67" s="103"/>
      <c r="M67" s="103"/>
      <c r="N67" s="1"/>
      <c r="O67" s="103"/>
      <c r="P67" s="103"/>
      <c r="Q67" s="1"/>
      <c r="R67" s="1"/>
      <c r="S67" s="1"/>
      <c r="T67" s="1"/>
      <c r="U67" s="1"/>
      <c r="V67" s="1"/>
    </row>
    <row r="68" spans="1:22" ht="21" x14ac:dyDescent="0.4">
      <c r="A68" s="52"/>
      <c r="B68" s="53" t="s">
        <v>29</v>
      </c>
      <c r="C68" s="54" t="s">
        <v>30</v>
      </c>
      <c r="D68" s="55"/>
      <c r="E68" s="56"/>
      <c r="F68" s="57"/>
      <c r="G68" s="53"/>
      <c r="H68" s="211" t="s">
        <v>31</v>
      </c>
      <c r="I68" s="211"/>
      <c r="J68" s="211"/>
      <c r="K68" s="211"/>
      <c r="L68" s="112"/>
      <c r="M68" s="112"/>
      <c r="N68" s="60"/>
      <c r="O68" s="103"/>
      <c r="P68" s="103"/>
      <c r="Q68" s="1"/>
      <c r="R68" s="1"/>
      <c r="S68" s="1"/>
      <c r="T68" s="1"/>
      <c r="U68" s="1"/>
      <c r="V68" s="1"/>
    </row>
    <row r="69" spans="1:22" ht="21" x14ac:dyDescent="0.4">
      <c r="A69" s="52"/>
      <c r="B69" s="53"/>
      <c r="C69" s="54"/>
      <c r="D69" s="55"/>
      <c r="E69" s="56"/>
      <c r="F69" s="57"/>
      <c r="G69" s="53"/>
      <c r="H69" s="211" t="s">
        <v>32</v>
      </c>
      <c r="I69" s="211"/>
      <c r="J69" s="211"/>
      <c r="K69" s="211"/>
      <c r="L69" s="112"/>
      <c r="M69" s="112"/>
      <c r="N69" s="60"/>
      <c r="O69" s="103"/>
      <c r="P69" s="103"/>
      <c r="Q69" s="1"/>
      <c r="R69" s="1"/>
      <c r="S69" s="1"/>
      <c r="T69" s="1"/>
      <c r="U69" s="1"/>
      <c r="V69" s="1"/>
    </row>
    <row r="70" spans="1:22" ht="21" x14ac:dyDescent="0.4">
      <c r="A70" s="52"/>
      <c r="B70" s="53"/>
      <c r="C70" s="54"/>
      <c r="D70" s="55"/>
      <c r="E70" s="56"/>
      <c r="F70" s="57"/>
      <c r="G70" s="53"/>
      <c r="H70" s="211" t="s">
        <v>33</v>
      </c>
      <c r="I70" s="211"/>
      <c r="J70" s="211"/>
      <c r="K70" s="211"/>
      <c r="L70" s="112"/>
      <c r="M70" s="112"/>
      <c r="N70" s="59"/>
      <c r="O70" s="103"/>
      <c r="P70" s="103"/>
      <c r="Q70" s="1"/>
      <c r="R70" s="1"/>
      <c r="S70" s="52"/>
      <c r="T70" s="52"/>
      <c r="U70" s="52"/>
      <c r="V70" s="52"/>
    </row>
    <row r="71" spans="1:22" ht="21" x14ac:dyDescent="0.4">
      <c r="A71" s="52"/>
      <c r="B71" s="53"/>
      <c r="C71" s="54"/>
      <c r="D71" s="55"/>
      <c r="E71" s="56"/>
      <c r="F71" s="57"/>
      <c r="H71" s="211" t="s">
        <v>34</v>
      </c>
      <c r="I71" s="211"/>
      <c r="J71" s="211"/>
      <c r="K71" s="211"/>
      <c r="L71" s="211"/>
      <c r="M71" s="113"/>
      <c r="N71" s="58"/>
      <c r="O71" s="103"/>
      <c r="P71" s="103"/>
      <c r="Q71" s="1"/>
      <c r="R71" s="1"/>
      <c r="S71" s="52"/>
      <c r="T71" s="52"/>
      <c r="U71" s="52"/>
      <c r="V71" s="52"/>
    </row>
    <row r="72" spans="1:22" ht="21" x14ac:dyDescent="0.4">
      <c r="A72" s="30"/>
      <c r="B72" s="56"/>
      <c r="C72" s="63"/>
      <c r="D72" s="56"/>
      <c r="E72" s="56"/>
      <c r="F72" s="57"/>
      <c r="G72" s="64"/>
      <c r="H72" s="212" t="s">
        <v>35</v>
      </c>
      <c r="I72" s="212"/>
      <c r="J72" s="212"/>
      <c r="K72" s="212"/>
      <c r="L72" s="114"/>
      <c r="M72" s="114"/>
      <c r="N72" s="65"/>
      <c r="T72" s="4"/>
      <c r="U72" s="4"/>
      <c r="V72" s="4"/>
    </row>
    <row r="73" spans="1:22" ht="21" x14ac:dyDescent="0.4">
      <c r="A73" s="30"/>
      <c r="B73" s="30"/>
      <c r="C73" s="66"/>
      <c r="D73" s="30"/>
      <c r="E73" s="30"/>
      <c r="F73" s="30"/>
      <c r="G73" s="52"/>
      <c r="H73" s="67"/>
      <c r="I73" s="105"/>
      <c r="J73" s="106"/>
      <c r="K73" s="106"/>
      <c r="L73" s="106"/>
      <c r="M73" s="106"/>
      <c r="N73" s="4"/>
      <c r="O73" s="106"/>
      <c r="P73" s="106"/>
      <c r="Q73" s="4"/>
      <c r="R73" s="4"/>
      <c r="S73" s="4"/>
      <c r="T73" s="4"/>
      <c r="U73" s="4"/>
      <c r="V73" s="4"/>
    </row>
    <row r="75" spans="1:22" ht="21" x14ac:dyDescent="0.4">
      <c r="P75" s="53"/>
    </row>
  </sheetData>
  <mergeCells count="68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M50:M54"/>
    <mergeCell ref="A46:U46"/>
    <mergeCell ref="A47:V47"/>
    <mergeCell ref="A48:V48"/>
    <mergeCell ref="A49:I49"/>
    <mergeCell ref="J49:Q49"/>
    <mergeCell ref="R49:R54"/>
    <mergeCell ref="S49:S54"/>
    <mergeCell ref="T49:T54"/>
    <mergeCell ref="U49:U54"/>
    <mergeCell ref="V49:V54"/>
    <mergeCell ref="A50:A54"/>
    <mergeCell ref="B50:B54"/>
    <mergeCell ref="C50:C54"/>
    <mergeCell ref="D50:F51"/>
    <mergeCell ref="G50:G54"/>
    <mergeCell ref="N50:N54"/>
    <mergeCell ref="O50:P50"/>
    <mergeCell ref="Q50:Q54"/>
    <mergeCell ref="O51:O54"/>
    <mergeCell ref="P51:P54"/>
    <mergeCell ref="D52:D54"/>
    <mergeCell ref="E52:E54"/>
    <mergeCell ref="F52:F54"/>
    <mergeCell ref="H24:J24"/>
    <mergeCell ref="H25:J25"/>
    <mergeCell ref="H26:J26"/>
    <mergeCell ref="H27:L27"/>
    <mergeCell ref="H28:L28"/>
    <mergeCell ref="I50:I54"/>
    <mergeCell ref="J50:J54"/>
    <mergeCell ref="K50:K54"/>
    <mergeCell ref="L50:L54"/>
    <mergeCell ref="H50:H54"/>
    <mergeCell ref="H68:K68"/>
    <mergeCell ref="H69:K69"/>
    <mergeCell ref="H70:K70"/>
    <mergeCell ref="H72:K72"/>
    <mergeCell ref="H71:L71"/>
  </mergeCells>
  <pageMargins left="0.7" right="0.7" top="0.75" bottom="0.75" header="0.3" footer="0.3"/>
  <pageSetup scale="57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70" zoomScaleSheetLayoutView="90" workbookViewId="0">
      <selection activeCell="P24" sqref="P24"/>
    </sheetView>
  </sheetViews>
  <sheetFormatPr defaultRowHeight="13.8" x14ac:dyDescent="0.25"/>
  <cols>
    <col min="1" max="1" width="5" customWidth="1"/>
    <col min="10" max="10" width="4.19921875" customWidth="1"/>
    <col min="11" max="11" width="11.8984375" customWidth="1"/>
    <col min="19" max="19" width="12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74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74"/>
    </row>
    <row r="3" spans="1:22" ht="21" x14ac:dyDescent="0.4">
      <c r="A3" s="192" t="s">
        <v>54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55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85.2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6">
        <v>1</v>
      </c>
      <c r="B11" s="7" t="s">
        <v>56</v>
      </c>
      <c r="C11" s="121">
        <v>1</v>
      </c>
      <c r="D11" s="122">
        <v>0</v>
      </c>
      <c r="E11" s="122">
        <v>2</v>
      </c>
      <c r="F11" s="122">
        <v>27</v>
      </c>
      <c r="G11" s="98">
        <v>227</v>
      </c>
      <c r="H11" s="123">
        <v>400</v>
      </c>
      <c r="I11" s="98">
        <f>H11*G11</f>
        <v>90800</v>
      </c>
      <c r="J11" s="95">
        <v>1</v>
      </c>
      <c r="K11" s="95" t="s">
        <v>39</v>
      </c>
      <c r="L11" s="95">
        <v>60</v>
      </c>
      <c r="M11" s="109">
        <v>9100</v>
      </c>
      <c r="N11" s="14">
        <f>M11*L11</f>
        <v>546000</v>
      </c>
      <c r="O11" s="95">
        <v>6</v>
      </c>
      <c r="P11" s="95">
        <v>6</v>
      </c>
      <c r="Q11" s="14">
        <v>513240</v>
      </c>
      <c r="R11" s="15">
        <f>Q11+I11</f>
        <v>604040</v>
      </c>
      <c r="S11" s="14">
        <v>10000000</v>
      </c>
      <c r="T11" s="15">
        <f>I11</f>
        <v>90800</v>
      </c>
      <c r="U11" s="13">
        <v>0.02</v>
      </c>
      <c r="V11" s="90">
        <v>18.16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89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84"/>
      <c r="H14" s="22"/>
      <c r="I14" s="23"/>
      <c r="J14" s="89"/>
      <c r="K14" s="24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85"/>
      <c r="H15" s="22"/>
      <c r="I15" s="80"/>
      <c r="J15" s="78"/>
      <c r="K15" s="10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88"/>
      <c r="G16" s="84"/>
      <c r="H16" s="11"/>
      <c r="I16" s="79"/>
      <c r="J16" s="10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35">
      <c r="A17" s="34"/>
      <c r="B17" s="35"/>
      <c r="C17" s="36"/>
      <c r="D17" s="37"/>
      <c r="E17" s="37"/>
      <c r="F17" s="88"/>
      <c r="G17" s="84"/>
      <c r="H17" s="83"/>
      <c r="I17" s="81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20"/>
      <c r="F18" s="88"/>
      <c r="G18" s="84"/>
      <c r="H18" s="22"/>
      <c r="I18" s="23"/>
      <c r="J18" s="76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87"/>
      <c r="G19" s="84"/>
      <c r="H19" s="22"/>
      <c r="I19" s="78"/>
      <c r="J19" s="10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85"/>
      <c r="H20" s="11"/>
      <c r="I20" s="78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84"/>
      <c r="H21" s="11"/>
      <c r="I21" s="78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86"/>
      <c r="H22" s="48"/>
      <c r="I22" s="82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6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100" zoomScaleSheetLayoutView="90" workbookViewId="0">
      <selection activeCell="S23" sqref="S23"/>
    </sheetView>
  </sheetViews>
  <sheetFormatPr defaultRowHeight="13.8" x14ac:dyDescent="0.25"/>
  <cols>
    <col min="1" max="1" width="4.3984375" customWidth="1"/>
    <col min="4" max="4" width="7.5" customWidth="1"/>
    <col min="5" max="5" width="7.3984375" customWidth="1"/>
    <col min="6" max="6" width="7" customWidth="1"/>
    <col min="10" max="10" width="4.59765625" customWidth="1"/>
    <col min="19" max="19" width="12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74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74"/>
    </row>
    <row r="3" spans="1:22" ht="21" x14ac:dyDescent="0.4">
      <c r="A3" s="192" t="s">
        <v>59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100.95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60</v>
      </c>
      <c r="C11" s="121">
        <v>1</v>
      </c>
      <c r="D11" s="122">
        <v>0</v>
      </c>
      <c r="E11" s="122">
        <v>2</v>
      </c>
      <c r="F11" s="122">
        <v>13</v>
      </c>
      <c r="G11" s="98">
        <v>213</v>
      </c>
      <c r="H11" s="123">
        <v>400</v>
      </c>
      <c r="I11" s="98">
        <f>H11*G11</f>
        <v>85200</v>
      </c>
      <c r="J11" s="95">
        <v>1</v>
      </c>
      <c r="K11" s="95" t="s">
        <v>39</v>
      </c>
      <c r="L11" s="95">
        <v>210</v>
      </c>
      <c r="M11" s="109">
        <v>7800</v>
      </c>
      <c r="N11" s="14">
        <f>M11*L11</f>
        <v>1638000</v>
      </c>
      <c r="O11" s="95">
        <v>33</v>
      </c>
      <c r="P11" s="95">
        <v>93</v>
      </c>
      <c r="Q11" s="14">
        <v>114660</v>
      </c>
      <c r="R11" s="15">
        <f>Q11+I11</f>
        <v>199860</v>
      </c>
      <c r="S11" s="14">
        <v>50000000</v>
      </c>
      <c r="T11" s="15">
        <f>I11</f>
        <v>85200</v>
      </c>
      <c r="U11" s="13">
        <v>0.02</v>
      </c>
      <c r="V11" s="90">
        <v>17.04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24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5" orientation="landscape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tabSelected="1" view="pageBreakPreview" zoomScaleNormal="100" zoomScaleSheetLayoutView="100" workbookViewId="0">
      <selection activeCell="P22" sqref="P22"/>
    </sheetView>
  </sheetViews>
  <sheetFormatPr defaultRowHeight="13.8" x14ac:dyDescent="0.25"/>
  <cols>
    <col min="1" max="1" width="4.59765625" customWidth="1"/>
    <col min="10" max="10" width="4.8984375" customWidth="1"/>
    <col min="19" max="19" width="11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4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94"/>
    </row>
    <row r="3" spans="1:22" ht="21" x14ac:dyDescent="0.4">
      <c r="A3" s="192" t="s">
        <v>61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62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customHeight="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customHeight="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ht="14.25" customHeight="1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ht="14.25" customHeight="1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ht="14.25" customHeight="1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97.95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60</v>
      </c>
      <c r="C11" s="121">
        <v>1</v>
      </c>
      <c r="D11" s="122">
        <v>0</v>
      </c>
      <c r="E11" s="122">
        <v>1</v>
      </c>
      <c r="F11" s="122">
        <v>6</v>
      </c>
      <c r="G11" s="98">
        <v>106</v>
      </c>
      <c r="H11" s="123">
        <v>400</v>
      </c>
      <c r="I11" s="98">
        <f>H11*G11</f>
        <v>42400</v>
      </c>
      <c r="J11" s="95">
        <v>1</v>
      </c>
      <c r="K11" s="95" t="s">
        <v>39</v>
      </c>
      <c r="L11" s="95">
        <v>66</v>
      </c>
      <c r="M11" s="14">
        <v>7500</v>
      </c>
      <c r="N11" s="14">
        <f>M11*L11</f>
        <v>495000</v>
      </c>
      <c r="O11" s="95">
        <v>29</v>
      </c>
      <c r="P11" s="95">
        <v>93</v>
      </c>
      <c r="Q11" s="14">
        <v>34650</v>
      </c>
      <c r="R11" s="15">
        <f>Q11+I11</f>
        <v>77050</v>
      </c>
      <c r="S11" s="14">
        <v>10000000</v>
      </c>
      <c r="T11" s="15">
        <f>I11</f>
        <v>42400</v>
      </c>
      <c r="U11" s="13">
        <v>0.02</v>
      </c>
      <c r="V11" s="90">
        <v>8.48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24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8" orientation="landscape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71"/>
  <sheetViews>
    <sheetView view="pageBreakPreview" topLeftCell="A4" zoomScale="90" zoomScaleNormal="100" zoomScaleSheetLayoutView="90" workbookViewId="0">
      <selection activeCell="M14" sqref="M14"/>
    </sheetView>
  </sheetViews>
  <sheetFormatPr defaultRowHeight="13.8" x14ac:dyDescent="0.25"/>
  <cols>
    <col min="1" max="1" width="5.19921875" customWidth="1"/>
    <col min="10" max="10" width="5.69921875" customWidth="1"/>
    <col min="19" max="19" width="10.6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4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94"/>
    </row>
    <row r="3" spans="1:22" ht="21" x14ac:dyDescent="0.4">
      <c r="A3" s="192" t="s">
        <v>135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64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customHeight="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customHeight="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ht="14.25" customHeight="1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ht="14.25" customHeight="1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ht="14.25" customHeight="1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99.6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60</v>
      </c>
      <c r="C11" s="121">
        <v>1</v>
      </c>
      <c r="D11" s="122">
        <v>0</v>
      </c>
      <c r="E11" s="122">
        <v>0</v>
      </c>
      <c r="F11" s="122">
        <v>82</v>
      </c>
      <c r="G11" s="98">
        <v>82</v>
      </c>
      <c r="H11" s="123">
        <v>400</v>
      </c>
      <c r="I11" s="98">
        <f>H11*G11</f>
        <v>32800</v>
      </c>
      <c r="J11" s="95">
        <v>1</v>
      </c>
      <c r="K11" s="95" t="s">
        <v>39</v>
      </c>
      <c r="L11" s="95">
        <v>30</v>
      </c>
      <c r="M11" s="14">
        <v>7500</v>
      </c>
      <c r="N11" s="14">
        <f>M11*L11</f>
        <v>225000</v>
      </c>
      <c r="O11" s="95">
        <v>16</v>
      </c>
      <c r="P11" s="95">
        <v>72</v>
      </c>
      <c r="Q11" s="14">
        <v>63000</v>
      </c>
      <c r="R11" s="15">
        <f>Q11+I11</f>
        <v>95800</v>
      </c>
      <c r="S11" s="14">
        <v>10000000</v>
      </c>
      <c r="T11" s="15">
        <f>I11</f>
        <v>32800</v>
      </c>
      <c r="U11" s="13">
        <v>0.02</v>
      </c>
      <c r="V11" s="90">
        <v>6.56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24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  <row r="44" spans="1:22" ht="21" x14ac:dyDescent="0.4">
      <c r="A44" s="1"/>
      <c r="B44" s="1"/>
      <c r="C44" s="2"/>
      <c r="D44" s="1"/>
      <c r="E44" s="1"/>
      <c r="F44" s="1"/>
      <c r="G44" s="1"/>
      <c r="H44" s="3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4"/>
      <c r="U44" s="1"/>
      <c r="V44" s="94" t="s">
        <v>0</v>
      </c>
    </row>
    <row r="45" spans="1:22" ht="21" x14ac:dyDescent="0.4">
      <c r="A45" s="192" t="s">
        <v>1</v>
      </c>
      <c r="B45" s="192"/>
      <c r="C45" s="192"/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94"/>
    </row>
    <row r="46" spans="1:22" ht="21" x14ac:dyDescent="0.4">
      <c r="A46" s="192" t="s">
        <v>63</v>
      </c>
      <c r="B46" s="192"/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92"/>
    </row>
    <row r="47" spans="1:22" ht="21" x14ac:dyDescent="0.4">
      <c r="A47" s="193" t="s">
        <v>65</v>
      </c>
      <c r="B47" s="193"/>
      <c r="C47" s="193"/>
      <c r="D47" s="193"/>
      <c r="E47" s="193"/>
      <c r="F47" s="193"/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</row>
    <row r="48" spans="1:22" ht="21" x14ac:dyDescent="0.4">
      <c r="A48" s="194" t="s">
        <v>4</v>
      </c>
      <c r="B48" s="195"/>
      <c r="C48" s="195"/>
      <c r="D48" s="195"/>
      <c r="E48" s="195"/>
      <c r="F48" s="195"/>
      <c r="G48" s="195"/>
      <c r="H48" s="195"/>
      <c r="I48" s="196"/>
      <c r="J48" s="197" t="s">
        <v>5</v>
      </c>
      <c r="K48" s="198"/>
      <c r="L48" s="198"/>
      <c r="M48" s="198"/>
      <c r="N48" s="198"/>
      <c r="O48" s="198"/>
      <c r="P48" s="198"/>
      <c r="Q48" s="199"/>
      <c r="R48" s="200" t="s">
        <v>6</v>
      </c>
      <c r="S48" s="200" t="s">
        <v>7</v>
      </c>
      <c r="T48" s="200" t="s">
        <v>8</v>
      </c>
      <c r="U48" s="200" t="s">
        <v>9</v>
      </c>
      <c r="V48" s="200" t="s">
        <v>10</v>
      </c>
    </row>
    <row r="49" spans="1:22" ht="21" x14ac:dyDescent="0.4">
      <c r="A49" s="183" t="s">
        <v>11</v>
      </c>
      <c r="B49" s="186" t="s">
        <v>12</v>
      </c>
      <c r="C49" s="203" t="s">
        <v>13</v>
      </c>
      <c r="D49" s="205" t="s">
        <v>14</v>
      </c>
      <c r="E49" s="206"/>
      <c r="F49" s="207"/>
      <c r="G49" s="186" t="s">
        <v>15</v>
      </c>
      <c r="H49" s="186" t="s">
        <v>16</v>
      </c>
      <c r="I49" s="186" t="s">
        <v>17</v>
      </c>
      <c r="J49" s="189" t="s">
        <v>11</v>
      </c>
      <c r="K49" s="177" t="s">
        <v>18</v>
      </c>
      <c r="L49" s="177" t="s">
        <v>19</v>
      </c>
      <c r="M49" s="177" t="s">
        <v>20</v>
      </c>
      <c r="N49" s="177" t="s">
        <v>21</v>
      </c>
      <c r="O49" s="197" t="s">
        <v>22</v>
      </c>
      <c r="P49" s="199"/>
      <c r="Q49" s="177" t="s">
        <v>23</v>
      </c>
      <c r="R49" s="201"/>
      <c r="S49" s="201"/>
      <c r="T49" s="201"/>
      <c r="U49" s="201"/>
      <c r="V49" s="201"/>
    </row>
    <row r="50" spans="1:22" x14ac:dyDescent="0.25">
      <c r="A50" s="184"/>
      <c r="B50" s="187"/>
      <c r="C50" s="203"/>
      <c r="D50" s="208"/>
      <c r="E50" s="209"/>
      <c r="F50" s="210"/>
      <c r="G50" s="187"/>
      <c r="H50" s="187"/>
      <c r="I50" s="187"/>
      <c r="J50" s="190"/>
      <c r="K50" s="178"/>
      <c r="L50" s="178"/>
      <c r="M50" s="178"/>
      <c r="N50" s="178"/>
      <c r="O50" s="177" t="s">
        <v>24</v>
      </c>
      <c r="P50" s="180" t="s">
        <v>25</v>
      </c>
      <c r="Q50" s="178"/>
      <c r="R50" s="201"/>
      <c r="S50" s="201"/>
      <c r="T50" s="201"/>
      <c r="U50" s="201"/>
      <c r="V50" s="201"/>
    </row>
    <row r="51" spans="1:22" x14ac:dyDescent="0.25">
      <c r="A51" s="184"/>
      <c r="B51" s="187"/>
      <c r="C51" s="203"/>
      <c r="D51" s="183" t="s">
        <v>26</v>
      </c>
      <c r="E51" s="183" t="s">
        <v>27</v>
      </c>
      <c r="F51" s="183" t="s">
        <v>28</v>
      </c>
      <c r="G51" s="187"/>
      <c r="H51" s="187"/>
      <c r="I51" s="187"/>
      <c r="J51" s="190"/>
      <c r="K51" s="178"/>
      <c r="L51" s="178"/>
      <c r="M51" s="178"/>
      <c r="N51" s="178"/>
      <c r="O51" s="178"/>
      <c r="P51" s="181"/>
      <c r="Q51" s="178"/>
      <c r="R51" s="201"/>
      <c r="S51" s="201"/>
      <c r="T51" s="201"/>
      <c r="U51" s="201"/>
      <c r="V51" s="201"/>
    </row>
    <row r="52" spans="1:22" x14ac:dyDescent="0.25">
      <c r="A52" s="184"/>
      <c r="B52" s="187"/>
      <c r="C52" s="203"/>
      <c r="D52" s="184"/>
      <c r="E52" s="184"/>
      <c r="F52" s="184"/>
      <c r="G52" s="187"/>
      <c r="H52" s="187"/>
      <c r="I52" s="187"/>
      <c r="J52" s="190"/>
      <c r="K52" s="178"/>
      <c r="L52" s="178"/>
      <c r="M52" s="178"/>
      <c r="N52" s="178"/>
      <c r="O52" s="178"/>
      <c r="P52" s="181"/>
      <c r="Q52" s="178"/>
      <c r="R52" s="201"/>
      <c r="S52" s="201"/>
      <c r="T52" s="201"/>
      <c r="U52" s="201"/>
      <c r="V52" s="201"/>
    </row>
    <row r="53" spans="1:22" ht="99" customHeight="1" x14ac:dyDescent="0.25">
      <c r="A53" s="185"/>
      <c r="B53" s="188"/>
      <c r="C53" s="204"/>
      <c r="D53" s="185"/>
      <c r="E53" s="185"/>
      <c r="F53" s="185"/>
      <c r="G53" s="188"/>
      <c r="H53" s="188"/>
      <c r="I53" s="188"/>
      <c r="J53" s="191"/>
      <c r="K53" s="179"/>
      <c r="L53" s="179"/>
      <c r="M53" s="179"/>
      <c r="N53" s="179"/>
      <c r="O53" s="179"/>
      <c r="P53" s="182"/>
      <c r="Q53" s="179"/>
      <c r="R53" s="202"/>
      <c r="S53" s="202"/>
      <c r="T53" s="202"/>
      <c r="U53" s="202"/>
      <c r="V53" s="202"/>
    </row>
    <row r="54" spans="1:22" ht="21" x14ac:dyDescent="0.4">
      <c r="A54" s="119">
        <v>1</v>
      </c>
      <c r="B54" s="120" t="s">
        <v>60</v>
      </c>
      <c r="C54" s="121">
        <v>1</v>
      </c>
      <c r="D54" s="122">
        <v>0</v>
      </c>
      <c r="E54" s="122">
        <v>0</v>
      </c>
      <c r="F54" s="122">
        <v>82</v>
      </c>
      <c r="G54" s="98">
        <v>82</v>
      </c>
      <c r="H54" s="123">
        <v>400</v>
      </c>
      <c r="I54" s="98">
        <f>H54*G54</f>
        <v>32800</v>
      </c>
      <c r="J54" s="95">
        <v>1</v>
      </c>
      <c r="K54" s="95" t="s">
        <v>39</v>
      </c>
      <c r="L54" s="95">
        <v>30</v>
      </c>
      <c r="M54" s="14">
        <v>7800</v>
      </c>
      <c r="N54" s="14">
        <f>M54*L54</f>
        <v>234000</v>
      </c>
      <c r="O54" s="95">
        <v>16</v>
      </c>
      <c r="P54" s="95">
        <v>72</v>
      </c>
      <c r="Q54" s="14">
        <v>65520</v>
      </c>
      <c r="R54" s="15">
        <f>Q54+I54</f>
        <v>98320</v>
      </c>
      <c r="S54" s="14">
        <v>10000000</v>
      </c>
      <c r="T54" s="15">
        <v>0</v>
      </c>
      <c r="U54" s="139" t="s">
        <v>89</v>
      </c>
      <c r="V54" s="90">
        <v>0</v>
      </c>
    </row>
    <row r="55" spans="1:22" ht="21" x14ac:dyDescent="0.4">
      <c r="A55" s="17"/>
      <c r="B55" s="18"/>
      <c r="C55" s="19"/>
      <c r="D55" s="20"/>
      <c r="E55" s="20"/>
      <c r="F55" s="20"/>
      <c r="G55" s="21"/>
      <c r="H55" s="22"/>
      <c r="I55" s="23"/>
      <c r="J55" s="24"/>
      <c r="K55" s="25"/>
      <c r="L55" s="25"/>
      <c r="M55" s="25"/>
      <c r="N55" s="25"/>
      <c r="O55" s="25"/>
      <c r="P55" s="25"/>
      <c r="Q55" s="25"/>
      <c r="R55" s="26"/>
      <c r="S55" s="10"/>
      <c r="T55" s="10"/>
      <c r="U55" s="27"/>
      <c r="V55" s="28"/>
    </row>
    <row r="56" spans="1:22" ht="21" x14ac:dyDescent="0.4">
      <c r="A56" s="17"/>
      <c r="B56" s="18"/>
      <c r="C56" s="19"/>
      <c r="D56" s="20"/>
      <c r="E56" s="20"/>
      <c r="F56" s="20"/>
      <c r="G56" s="30"/>
      <c r="H56" s="22"/>
      <c r="I56" s="23"/>
      <c r="J56" s="24"/>
      <c r="K56" s="12"/>
      <c r="L56" s="31"/>
      <c r="M56" s="31"/>
      <c r="N56" s="32"/>
      <c r="O56" s="12"/>
      <c r="P56" s="12"/>
      <c r="Q56" s="32"/>
      <c r="R56" s="10"/>
      <c r="S56" s="10"/>
      <c r="T56" s="10"/>
      <c r="U56" s="27"/>
      <c r="V56" s="28"/>
    </row>
    <row r="57" spans="1:22" ht="21" x14ac:dyDescent="0.4">
      <c r="A57" s="17"/>
      <c r="B57" s="18"/>
      <c r="C57" s="19"/>
      <c r="D57" s="20"/>
      <c r="E57" s="20"/>
      <c r="F57" s="20"/>
      <c r="G57" s="23"/>
      <c r="H57" s="11"/>
      <c r="I57" s="10"/>
      <c r="J57" s="24"/>
      <c r="K57" s="24"/>
      <c r="L57" s="24"/>
      <c r="M57" s="23"/>
      <c r="N57" s="26"/>
      <c r="O57" s="23"/>
      <c r="P57" s="23"/>
      <c r="Q57" s="23"/>
      <c r="R57" s="23"/>
      <c r="S57" s="23"/>
      <c r="T57" s="23"/>
      <c r="U57" s="28"/>
      <c r="V57" s="28"/>
    </row>
    <row r="58" spans="1:22" ht="21" x14ac:dyDescent="0.4">
      <c r="A58" s="17"/>
      <c r="B58" s="18"/>
      <c r="C58" s="19"/>
      <c r="D58" s="20"/>
      <c r="E58" s="20"/>
      <c r="F58" s="20"/>
      <c r="G58" s="23"/>
      <c r="H58" s="22"/>
      <c r="I58" s="3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8"/>
      <c r="V58" s="28"/>
    </row>
    <row r="59" spans="1:22" ht="21" x14ac:dyDescent="0.4">
      <c r="A59" s="34"/>
      <c r="B59" s="35"/>
      <c r="C59" s="36"/>
      <c r="D59" s="37"/>
      <c r="E59" s="37"/>
      <c r="F59" s="37"/>
      <c r="G59" s="38"/>
      <c r="H59" s="39"/>
      <c r="I59" s="38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8"/>
      <c r="V59" s="40"/>
    </row>
    <row r="60" spans="1:22" ht="21" x14ac:dyDescent="0.4">
      <c r="A60" s="34"/>
      <c r="B60" s="35"/>
      <c r="C60" s="36"/>
      <c r="D60" s="37"/>
      <c r="E60" s="37"/>
      <c r="F60" s="37"/>
      <c r="G60" s="38"/>
      <c r="H60" s="39"/>
      <c r="I60" s="38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8"/>
      <c r="V60" s="40"/>
    </row>
    <row r="61" spans="1:22" ht="21" x14ac:dyDescent="0.4">
      <c r="A61" s="34"/>
      <c r="B61" s="35"/>
      <c r="C61" s="36"/>
      <c r="D61" s="37"/>
      <c r="E61" s="37"/>
      <c r="F61" s="37"/>
      <c r="G61" s="38"/>
      <c r="H61" s="39"/>
      <c r="I61" s="38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8"/>
      <c r="V61" s="40"/>
    </row>
    <row r="62" spans="1:22" ht="21" x14ac:dyDescent="0.4">
      <c r="A62" s="17"/>
      <c r="B62" s="18"/>
      <c r="C62" s="19"/>
      <c r="D62" s="20"/>
      <c r="E62" s="20"/>
      <c r="F62" s="20"/>
      <c r="G62" s="76"/>
      <c r="H62" s="22"/>
      <c r="I62" s="23"/>
      <c r="J62" s="78"/>
      <c r="K62" s="41"/>
      <c r="L62" s="23"/>
      <c r="M62" s="23"/>
      <c r="N62" s="23"/>
      <c r="O62" s="23"/>
      <c r="P62" s="23"/>
      <c r="Q62" s="23"/>
      <c r="R62" s="23"/>
      <c r="S62" s="23"/>
      <c r="T62" s="23"/>
      <c r="U62" s="42"/>
      <c r="V62" s="42"/>
    </row>
    <row r="63" spans="1:22" ht="21" x14ac:dyDescent="0.4">
      <c r="A63" s="17"/>
      <c r="B63" s="18"/>
      <c r="C63" s="19"/>
      <c r="D63" s="20"/>
      <c r="E63" s="20"/>
      <c r="F63" s="20"/>
      <c r="G63" s="23"/>
      <c r="H63" s="11"/>
      <c r="I63" s="10"/>
      <c r="J63" s="10"/>
      <c r="K63" s="24"/>
      <c r="L63" s="23"/>
      <c r="M63" s="23"/>
      <c r="N63" s="23"/>
      <c r="O63" s="23"/>
      <c r="P63" s="23"/>
      <c r="Q63" s="23"/>
      <c r="R63" s="23"/>
      <c r="S63" s="23"/>
      <c r="T63" s="23"/>
      <c r="U63" s="28"/>
      <c r="V63" s="28"/>
    </row>
    <row r="64" spans="1:22" ht="21" x14ac:dyDescent="0.4">
      <c r="A64" s="17"/>
      <c r="B64" s="18"/>
      <c r="C64" s="19"/>
      <c r="D64" s="20"/>
      <c r="E64" s="20"/>
      <c r="F64" s="20"/>
      <c r="G64" s="23"/>
      <c r="H64" s="11"/>
      <c r="I64" s="10"/>
      <c r="J64" s="10"/>
      <c r="K64" s="24"/>
      <c r="L64" s="23"/>
      <c r="M64" s="23"/>
      <c r="N64" s="23"/>
      <c r="O64" s="23"/>
      <c r="P64" s="23"/>
      <c r="Q64" s="23"/>
      <c r="R64" s="23"/>
      <c r="S64" s="23"/>
      <c r="T64" s="23"/>
      <c r="U64" s="44"/>
      <c r="V64" s="44"/>
    </row>
    <row r="65" spans="1:22" ht="21" x14ac:dyDescent="0.4">
      <c r="A65" s="45"/>
      <c r="B65" s="45"/>
      <c r="C65" s="46"/>
      <c r="D65" s="45"/>
      <c r="E65" s="45"/>
      <c r="F65" s="45"/>
      <c r="G65" s="47"/>
      <c r="H65" s="48"/>
      <c r="I65" s="49"/>
      <c r="J65" s="47"/>
      <c r="K65" s="50"/>
      <c r="L65" s="47"/>
      <c r="M65" s="47"/>
      <c r="N65" s="50"/>
      <c r="O65" s="47"/>
      <c r="P65" s="47"/>
      <c r="Q65" s="47"/>
      <c r="R65" s="47"/>
      <c r="S65" s="47"/>
      <c r="T65" s="47"/>
      <c r="U65" s="51"/>
      <c r="V65" s="51"/>
    </row>
    <row r="66" spans="1:22" ht="21" x14ac:dyDescent="0.4">
      <c r="A66" s="1"/>
      <c r="B66" s="1"/>
      <c r="C66" s="2"/>
      <c r="D66" s="1"/>
      <c r="E66" s="1"/>
      <c r="F66" s="1"/>
      <c r="G66" s="1"/>
      <c r="H66" s="3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21" x14ac:dyDescent="0.4">
      <c r="A67" s="52"/>
      <c r="B67" s="53" t="s">
        <v>29</v>
      </c>
      <c r="C67" s="54" t="s">
        <v>30</v>
      </c>
      <c r="D67" s="55"/>
      <c r="E67" s="56"/>
      <c r="F67" s="57"/>
      <c r="G67" s="53"/>
      <c r="H67" s="58"/>
      <c r="I67" s="53" t="s">
        <v>31</v>
      </c>
      <c r="J67" s="59"/>
      <c r="K67" s="59"/>
      <c r="L67" s="60"/>
      <c r="M67" s="60"/>
      <c r="N67" s="60"/>
      <c r="O67" s="1"/>
      <c r="P67" s="1"/>
      <c r="Q67" s="1"/>
      <c r="R67" s="1"/>
      <c r="S67" s="1"/>
      <c r="T67" s="1"/>
      <c r="U67" s="1"/>
      <c r="V67" s="1"/>
    </row>
    <row r="68" spans="1:22" ht="21" x14ac:dyDescent="0.4">
      <c r="A68" s="52"/>
      <c r="B68" s="53"/>
      <c r="C68" s="54"/>
      <c r="D68" s="55"/>
      <c r="E68" s="56"/>
      <c r="F68" s="57"/>
      <c r="G68" s="53"/>
      <c r="H68" s="58"/>
      <c r="I68" s="53" t="s">
        <v>32</v>
      </c>
      <c r="J68" s="59"/>
      <c r="K68" s="59"/>
      <c r="L68" s="60"/>
      <c r="M68" s="60"/>
      <c r="N68" s="60"/>
      <c r="O68" s="1"/>
      <c r="P68" s="1"/>
      <c r="Q68" s="1"/>
      <c r="R68" s="1"/>
      <c r="S68" s="1"/>
      <c r="T68" s="1"/>
      <c r="U68" s="1"/>
      <c r="V68" s="1"/>
    </row>
    <row r="69" spans="1:22" ht="21" x14ac:dyDescent="0.4">
      <c r="A69" s="52"/>
      <c r="B69" s="53"/>
      <c r="C69" s="54"/>
      <c r="D69" s="55"/>
      <c r="E69" s="56"/>
      <c r="F69" s="57"/>
      <c r="G69" s="53"/>
      <c r="H69" s="58"/>
      <c r="I69" s="53" t="s">
        <v>33</v>
      </c>
      <c r="J69" s="59"/>
      <c r="K69" s="59"/>
      <c r="L69" s="60"/>
      <c r="M69" s="60"/>
      <c r="N69" s="59"/>
      <c r="O69" s="1"/>
      <c r="P69" s="1"/>
      <c r="Q69" s="1"/>
      <c r="R69" s="1"/>
      <c r="S69" s="52"/>
      <c r="T69" s="52"/>
      <c r="U69" s="52"/>
      <c r="V69" s="52"/>
    </row>
    <row r="70" spans="1:22" ht="21" x14ac:dyDescent="0.4">
      <c r="A70" s="52"/>
      <c r="B70" s="53"/>
      <c r="C70" s="54"/>
      <c r="D70" s="55"/>
      <c r="E70" s="56"/>
      <c r="F70" s="57"/>
      <c r="G70" s="53"/>
      <c r="H70" s="61"/>
      <c r="I70" s="53" t="s">
        <v>34</v>
      </c>
      <c r="J70" s="61"/>
      <c r="K70" s="61"/>
      <c r="L70" s="62"/>
      <c r="M70" s="62"/>
      <c r="N70" s="58"/>
      <c r="O70" s="1"/>
      <c r="P70" s="1"/>
      <c r="Q70" s="1"/>
      <c r="R70" s="1"/>
      <c r="S70" s="52"/>
      <c r="T70" s="52"/>
      <c r="U70" s="52"/>
      <c r="V70" s="52"/>
    </row>
    <row r="71" spans="1:22" ht="21" x14ac:dyDescent="0.4">
      <c r="A71" s="30"/>
      <c r="B71" s="56"/>
      <c r="C71" s="63"/>
      <c r="D71" s="56"/>
      <c r="E71" s="56"/>
      <c r="F71" s="57"/>
      <c r="G71" s="64"/>
      <c r="H71" s="61"/>
      <c r="I71" s="64" t="s">
        <v>35</v>
      </c>
      <c r="J71" s="61"/>
      <c r="K71" s="61"/>
      <c r="L71" s="65"/>
      <c r="M71" s="65"/>
      <c r="N71" s="65"/>
      <c r="O71" s="4"/>
      <c r="P71" s="4"/>
      <c r="Q71" s="4"/>
      <c r="R71" s="4"/>
      <c r="S71" s="4"/>
      <c r="T71" s="4"/>
      <c r="U71" s="4"/>
      <c r="V71" s="4"/>
    </row>
  </sheetData>
  <mergeCells count="58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O50:O53"/>
    <mergeCell ref="P50:P53"/>
    <mergeCell ref="K49:K53"/>
    <mergeCell ref="L49:L53"/>
    <mergeCell ref="M49:M53"/>
    <mergeCell ref="A45:U45"/>
    <mergeCell ref="A46:V46"/>
    <mergeCell ref="A47:V47"/>
    <mergeCell ref="A48:I48"/>
    <mergeCell ref="J48:Q48"/>
    <mergeCell ref="R48:R53"/>
    <mergeCell ref="S48:S53"/>
    <mergeCell ref="T48:T53"/>
    <mergeCell ref="U48:U53"/>
    <mergeCell ref="V48:V53"/>
    <mergeCell ref="A49:A53"/>
    <mergeCell ref="B49:B53"/>
    <mergeCell ref="C49:C53"/>
    <mergeCell ref="N49:N53"/>
    <mergeCell ref="O49:P49"/>
    <mergeCell ref="Q49:Q53"/>
    <mergeCell ref="D49:F50"/>
    <mergeCell ref="G49:G53"/>
    <mergeCell ref="H49:H53"/>
    <mergeCell ref="I49:I53"/>
    <mergeCell ref="J49:J53"/>
    <mergeCell ref="D51:D53"/>
    <mergeCell ref="E51:E53"/>
    <mergeCell ref="F51:F53"/>
  </mergeCells>
  <pageMargins left="0.7" right="0.7" top="0.75" bottom="0.75" header="0.3" footer="0.3"/>
  <pageSetup scale="59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14"/>
  <sheetViews>
    <sheetView view="pageBreakPreview" topLeftCell="A34" zoomScaleNormal="90" zoomScaleSheetLayoutView="100" workbookViewId="0">
      <selection activeCell="T63" sqref="T63"/>
    </sheetView>
  </sheetViews>
  <sheetFormatPr defaultRowHeight="13.8" x14ac:dyDescent="0.25"/>
  <cols>
    <col min="1" max="1" width="5.19921875" customWidth="1"/>
    <col min="3" max="3" width="8.3984375" customWidth="1"/>
    <col min="4" max="4" width="7.19921875" customWidth="1"/>
    <col min="5" max="5" width="7.5" customWidth="1"/>
    <col min="6" max="6" width="7.3984375" customWidth="1"/>
    <col min="7" max="9" width="9.09765625" bestFit="1" customWidth="1"/>
    <col min="10" max="10" width="4.8984375" customWidth="1"/>
    <col min="11" max="11" width="10.8984375" customWidth="1"/>
    <col min="12" max="17" width="9.09765625" bestFit="1" customWidth="1"/>
    <col min="18" max="18" width="9.19921875" bestFit="1" customWidth="1"/>
    <col min="19" max="19" width="10.5" bestFit="1" customWidth="1"/>
    <col min="20" max="20" width="9.8984375" bestFit="1" customWidth="1"/>
    <col min="22" max="22" width="9.0976562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4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94"/>
    </row>
    <row r="3" spans="1:22" ht="21" x14ac:dyDescent="0.4">
      <c r="A3" s="192" t="s">
        <v>67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68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customHeight="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customHeight="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ht="14.25" customHeight="1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ht="14.25" customHeight="1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ht="14.25" customHeight="1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97.95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60</v>
      </c>
      <c r="C11" s="121">
        <v>1</v>
      </c>
      <c r="D11" s="122">
        <v>0</v>
      </c>
      <c r="E11" s="122">
        <v>0</v>
      </c>
      <c r="F11" s="122">
        <v>94</v>
      </c>
      <c r="G11" s="132">
        <v>88.75</v>
      </c>
      <c r="H11" s="123">
        <v>400</v>
      </c>
      <c r="I11" s="98">
        <f>H11*G11</f>
        <v>35500</v>
      </c>
      <c r="J11" s="95">
        <v>1</v>
      </c>
      <c r="K11" s="95" t="s">
        <v>39</v>
      </c>
      <c r="L11" s="95">
        <v>41.25</v>
      </c>
      <c r="M11" s="14">
        <v>7500</v>
      </c>
      <c r="N11" s="14">
        <f>M11*L11</f>
        <v>309375</v>
      </c>
      <c r="O11" s="95">
        <v>4</v>
      </c>
      <c r="P11" s="95">
        <v>12</v>
      </c>
      <c r="Q11" s="14">
        <v>272250</v>
      </c>
      <c r="R11" s="15">
        <f>Q11+I11</f>
        <v>307750</v>
      </c>
      <c r="S11" s="14">
        <v>10000000</v>
      </c>
      <c r="T11" s="98">
        <f>I11</f>
        <v>35500</v>
      </c>
      <c r="U11" s="96">
        <v>0.02</v>
      </c>
      <c r="V11" s="149" t="s">
        <v>114</v>
      </c>
    </row>
    <row r="12" spans="1:22" ht="21" x14ac:dyDescent="0.4">
      <c r="A12" s="124"/>
      <c r="B12" s="102"/>
      <c r="C12" s="125"/>
      <c r="D12" s="126"/>
      <c r="E12" s="126"/>
      <c r="F12" s="126"/>
      <c r="G12" s="136">
        <v>5.25</v>
      </c>
      <c r="H12" s="128">
        <v>400</v>
      </c>
      <c r="I12" s="110">
        <f>H12*G12</f>
        <v>2100</v>
      </c>
      <c r="J12" s="25"/>
      <c r="K12" s="25"/>
      <c r="L12" s="25"/>
      <c r="M12" s="25"/>
      <c r="N12" s="25"/>
      <c r="O12" s="25"/>
      <c r="P12" s="25"/>
      <c r="Q12" s="25"/>
      <c r="R12" s="26"/>
      <c r="S12" s="10"/>
      <c r="T12" s="98">
        <f>I12</f>
        <v>2100</v>
      </c>
      <c r="U12" s="172">
        <v>0.3</v>
      </c>
      <c r="V12" s="173">
        <v>6.3</v>
      </c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24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35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35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35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  <row r="44" spans="1:22" ht="21" x14ac:dyDescent="0.4">
      <c r="A44" s="1"/>
      <c r="B44" s="1"/>
      <c r="C44" s="2"/>
      <c r="D44" s="1"/>
      <c r="E44" s="1"/>
      <c r="F44" s="1"/>
      <c r="G44" s="1"/>
      <c r="H44" s="3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4"/>
      <c r="U44" s="1"/>
      <c r="V44" s="94" t="s">
        <v>0</v>
      </c>
    </row>
    <row r="45" spans="1:22" ht="21" x14ac:dyDescent="0.4">
      <c r="A45" s="192" t="s">
        <v>1</v>
      </c>
      <c r="B45" s="192"/>
      <c r="C45" s="192"/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94"/>
    </row>
    <row r="46" spans="1:22" ht="21" x14ac:dyDescent="0.4">
      <c r="A46" s="192" t="s">
        <v>67</v>
      </c>
      <c r="B46" s="192"/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92"/>
    </row>
    <row r="47" spans="1:22" ht="21" x14ac:dyDescent="0.4">
      <c r="A47" s="193" t="s">
        <v>69</v>
      </c>
      <c r="B47" s="193"/>
      <c r="C47" s="193"/>
      <c r="D47" s="193"/>
      <c r="E47" s="193"/>
      <c r="F47" s="193"/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</row>
    <row r="48" spans="1:22" ht="21" x14ac:dyDescent="0.4">
      <c r="A48" s="194" t="s">
        <v>4</v>
      </c>
      <c r="B48" s="195"/>
      <c r="C48" s="195"/>
      <c r="D48" s="195"/>
      <c r="E48" s="195"/>
      <c r="F48" s="195"/>
      <c r="G48" s="195"/>
      <c r="H48" s="195"/>
      <c r="I48" s="196"/>
      <c r="J48" s="197" t="s">
        <v>5</v>
      </c>
      <c r="K48" s="198"/>
      <c r="L48" s="198"/>
      <c r="M48" s="198"/>
      <c r="N48" s="198"/>
      <c r="O48" s="198"/>
      <c r="P48" s="198"/>
      <c r="Q48" s="199"/>
      <c r="R48" s="200" t="s">
        <v>6</v>
      </c>
      <c r="S48" s="200" t="s">
        <v>7</v>
      </c>
      <c r="T48" s="200" t="s">
        <v>8</v>
      </c>
      <c r="U48" s="200" t="s">
        <v>9</v>
      </c>
      <c r="V48" s="200" t="s">
        <v>10</v>
      </c>
    </row>
    <row r="49" spans="1:22" ht="21" x14ac:dyDescent="0.4">
      <c r="A49" s="183" t="s">
        <v>11</v>
      </c>
      <c r="B49" s="186" t="s">
        <v>12</v>
      </c>
      <c r="C49" s="203" t="s">
        <v>13</v>
      </c>
      <c r="D49" s="205" t="s">
        <v>14</v>
      </c>
      <c r="E49" s="206"/>
      <c r="F49" s="207"/>
      <c r="G49" s="186" t="s">
        <v>15</v>
      </c>
      <c r="H49" s="186" t="s">
        <v>16</v>
      </c>
      <c r="I49" s="186" t="s">
        <v>17</v>
      </c>
      <c r="J49" s="189" t="s">
        <v>11</v>
      </c>
      <c r="K49" s="177" t="s">
        <v>18</v>
      </c>
      <c r="L49" s="177" t="s">
        <v>19</v>
      </c>
      <c r="M49" s="177" t="s">
        <v>20</v>
      </c>
      <c r="N49" s="177" t="s">
        <v>21</v>
      </c>
      <c r="O49" s="197" t="s">
        <v>22</v>
      </c>
      <c r="P49" s="199"/>
      <c r="Q49" s="177" t="s">
        <v>23</v>
      </c>
      <c r="R49" s="201"/>
      <c r="S49" s="201"/>
      <c r="T49" s="201"/>
      <c r="U49" s="201"/>
      <c r="V49" s="201"/>
    </row>
    <row r="50" spans="1:22" x14ac:dyDescent="0.25">
      <c r="A50" s="184"/>
      <c r="B50" s="187"/>
      <c r="C50" s="203"/>
      <c r="D50" s="208"/>
      <c r="E50" s="209"/>
      <c r="F50" s="210"/>
      <c r="G50" s="187"/>
      <c r="H50" s="187"/>
      <c r="I50" s="187"/>
      <c r="J50" s="190"/>
      <c r="K50" s="178"/>
      <c r="L50" s="178"/>
      <c r="M50" s="178"/>
      <c r="N50" s="178"/>
      <c r="O50" s="177" t="s">
        <v>24</v>
      </c>
      <c r="P50" s="180" t="s">
        <v>25</v>
      </c>
      <c r="Q50" s="178"/>
      <c r="R50" s="201"/>
      <c r="S50" s="201"/>
      <c r="T50" s="201"/>
      <c r="U50" s="201"/>
      <c r="V50" s="201"/>
    </row>
    <row r="51" spans="1:22" x14ac:dyDescent="0.25">
      <c r="A51" s="184"/>
      <c r="B51" s="187"/>
      <c r="C51" s="203"/>
      <c r="D51" s="183" t="s">
        <v>26</v>
      </c>
      <c r="E51" s="183" t="s">
        <v>27</v>
      </c>
      <c r="F51" s="183" t="s">
        <v>28</v>
      </c>
      <c r="G51" s="187"/>
      <c r="H51" s="187"/>
      <c r="I51" s="187"/>
      <c r="J51" s="190"/>
      <c r="K51" s="178"/>
      <c r="L51" s="178"/>
      <c r="M51" s="178"/>
      <c r="N51" s="178"/>
      <c r="O51" s="178"/>
      <c r="P51" s="181"/>
      <c r="Q51" s="178"/>
      <c r="R51" s="201"/>
      <c r="S51" s="201"/>
      <c r="T51" s="201"/>
      <c r="U51" s="201"/>
      <c r="V51" s="201"/>
    </row>
    <row r="52" spans="1:22" x14ac:dyDescent="0.25">
      <c r="A52" s="184"/>
      <c r="B52" s="187"/>
      <c r="C52" s="203"/>
      <c r="D52" s="184"/>
      <c r="E52" s="184"/>
      <c r="F52" s="184"/>
      <c r="G52" s="187"/>
      <c r="H52" s="187"/>
      <c r="I52" s="187"/>
      <c r="J52" s="190"/>
      <c r="K52" s="178"/>
      <c r="L52" s="178"/>
      <c r="M52" s="178"/>
      <c r="N52" s="178"/>
      <c r="O52" s="178"/>
      <c r="P52" s="181"/>
      <c r="Q52" s="178"/>
      <c r="R52" s="201"/>
      <c r="S52" s="201"/>
      <c r="T52" s="201"/>
      <c r="U52" s="201"/>
      <c r="V52" s="201"/>
    </row>
    <row r="53" spans="1:22" ht="88.2" customHeight="1" x14ac:dyDescent="0.25">
      <c r="A53" s="185"/>
      <c r="B53" s="188"/>
      <c r="C53" s="204"/>
      <c r="D53" s="185"/>
      <c r="E53" s="185"/>
      <c r="F53" s="185"/>
      <c r="G53" s="188"/>
      <c r="H53" s="188"/>
      <c r="I53" s="188"/>
      <c r="J53" s="191"/>
      <c r="K53" s="179"/>
      <c r="L53" s="179"/>
      <c r="M53" s="179"/>
      <c r="N53" s="179"/>
      <c r="O53" s="179"/>
      <c r="P53" s="182"/>
      <c r="Q53" s="179"/>
      <c r="R53" s="202"/>
      <c r="S53" s="202"/>
      <c r="T53" s="202"/>
      <c r="U53" s="202"/>
      <c r="V53" s="202"/>
    </row>
    <row r="54" spans="1:22" ht="21" x14ac:dyDescent="0.4">
      <c r="A54" s="119">
        <v>1</v>
      </c>
      <c r="B54" s="120" t="s">
        <v>60</v>
      </c>
      <c r="C54" s="121">
        <v>1</v>
      </c>
      <c r="D54" s="122">
        <v>0</v>
      </c>
      <c r="E54" s="122">
        <v>0</v>
      </c>
      <c r="F54" s="122">
        <v>94</v>
      </c>
      <c r="G54" s="98">
        <v>94</v>
      </c>
      <c r="H54" s="123">
        <v>400</v>
      </c>
      <c r="I54" s="98">
        <f>H54*G54</f>
        <v>37600</v>
      </c>
      <c r="J54" s="95">
        <v>1</v>
      </c>
      <c r="K54" s="95" t="s">
        <v>39</v>
      </c>
      <c r="L54" s="95">
        <v>104</v>
      </c>
      <c r="M54" s="14">
        <v>7500</v>
      </c>
      <c r="N54" s="14">
        <f>M54*L54</f>
        <v>780000</v>
      </c>
      <c r="O54" s="95">
        <v>9</v>
      </c>
      <c r="P54" s="95">
        <v>35</v>
      </c>
      <c r="Q54" s="14">
        <v>507000</v>
      </c>
      <c r="R54" s="15">
        <f>Q54+I54</f>
        <v>544600</v>
      </c>
      <c r="S54" s="14">
        <v>10000000</v>
      </c>
      <c r="T54" s="99">
        <v>0</v>
      </c>
      <c r="U54" s="100">
        <v>0</v>
      </c>
      <c r="V54" s="174" t="s">
        <v>66</v>
      </c>
    </row>
    <row r="55" spans="1:22" ht="21" x14ac:dyDescent="0.4">
      <c r="A55" s="17"/>
      <c r="B55" s="18"/>
      <c r="C55" s="19"/>
      <c r="D55" s="20"/>
      <c r="E55" s="20"/>
      <c r="F55" s="20"/>
      <c r="G55" s="21"/>
      <c r="H55" s="22"/>
      <c r="I55" s="23"/>
      <c r="J55" s="95">
        <v>2</v>
      </c>
      <c r="K55" s="95" t="s">
        <v>71</v>
      </c>
      <c r="L55" s="95">
        <v>21</v>
      </c>
      <c r="M55" s="14">
        <v>5750</v>
      </c>
      <c r="N55" s="14">
        <f>M55*L55</f>
        <v>120750</v>
      </c>
      <c r="O55" s="95">
        <v>14</v>
      </c>
      <c r="P55" s="95">
        <v>60</v>
      </c>
      <c r="Q55" s="14">
        <v>48300</v>
      </c>
      <c r="R55" s="15">
        <f>Q55+I55</f>
        <v>48300</v>
      </c>
      <c r="S55" s="14">
        <v>10000000</v>
      </c>
      <c r="T55" s="98">
        <f>Q55</f>
        <v>48300</v>
      </c>
      <c r="U55" s="96">
        <v>0.3</v>
      </c>
      <c r="V55" s="174" t="s">
        <v>134</v>
      </c>
    </row>
    <row r="56" spans="1:22" ht="21" x14ac:dyDescent="0.4">
      <c r="A56" s="17"/>
      <c r="B56" s="18"/>
      <c r="C56" s="19"/>
      <c r="D56" s="20"/>
      <c r="E56" s="20"/>
      <c r="F56" s="20"/>
      <c r="G56" s="30"/>
      <c r="H56" s="22"/>
      <c r="I56" s="23"/>
      <c r="J56" s="24"/>
      <c r="K56" s="12"/>
      <c r="L56" s="31"/>
      <c r="M56" s="31"/>
      <c r="N56" s="32"/>
      <c r="O56" s="12"/>
      <c r="P56" s="12"/>
      <c r="Q56" s="32"/>
      <c r="R56" s="10"/>
      <c r="S56" s="10"/>
      <c r="T56" s="10"/>
      <c r="U56" s="27"/>
      <c r="V56" s="28"/>
    </row>
    <row r="57" spans="1:22" ht="21" x14ac:dyDescent="0.4">
      <c r="A57" s="17"/>
      <c r="B57" s="18"/>
      <c r="C57" s="19"/>
      <c r="D57" s="20"/>
      <c r="E57" s="20"/>
      <c r="F57" s="20"/>
      <c r="G57" s="23"/>
      <c r="H57" s="11"/>
      <c r="I57" s="10"/>
      <c r="J57" s="24"/>
      <c r="K57" s="24"/>
      <c r="L57" s="24"/>
      <c r="M57" s="23"/>
      <c r="N57" s="26"/>
      <c r="O57" s="23"/>
      <c r="P57" s="23"/>
      <c r="Q57" s="23"/>
      <c r="R57" s="23"/>
      <c r="S57" s="23"/>
      <c r="T57" s="23"/>
      <c r="U57" s="28"/>
      <c r="V57" s="28"/>
    </row>
    <row r="58" spans="1:22" ht="21" x14ac:dyDescent="0.4">
      <c r="A58" s="17"/>
      <c r="B58" s="18"/>
      <c r="C58" s="19"/>
      <c r="D58" s="20"/>
      <c r="E58" s="20"/>
      <c r="F58" s="20"/>
      <c r="G58" s="23"/>
      <c r="H58" s="22"/>
      <c r="I58" s="3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8"/>
      <c r="V58" s="28"/>
    </row>
    <row r="59" spans="1:22" ht="21" x14ac:dyDescent="0.4">
      <c r="A59" s="34"/>
      <c r="B59" s="35"/>
      <c r="C59" s="36"/>
      <c r="D59" s="37"/>
      <c r="E59" s="37"/>
      <c r="F59" s="37"/>
      <c r="G59" s="38"/>
      <c r="H59" s="39"/>
      <c r="I59" s="38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8"/>
      <c r="V59" s="40"/>
    </row>
    <row r="60" spans="1:22" ht="21" x14ac:dyDescent="0.4">
      <c r="A60" s="34"/>
      <c r="B60" s="35"/>
      <c r="C60" s="36"/>
      <c r="D60" s="37"/>
      <c r="E60" s="37"/>
      <c r="F60" s="37"/>
      <c r="G60" s="38"/>
      <c r="H60" s="39"/>
      <c r="I60" s="38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8"/>
      <c r="V60" s="40"/>
    </row>
    <row r="61" spans="1:22" ht="21" x14ac:dyDescent="0.4">
      <c r="A61" s="34"/>
      <c r="B61" s="35"/>
      <c r="C61" s="36"/>
      <c r="D61" s="37"/>
      <c r="E61" s="37"/>
      <c r="F61" s="37"/>
      <c r="G61" s="38"/>
      <c r="H61" s="39"/>
      <c r="I61" s="38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8"/>
      <c r="V61" s="40"/>
    </row>
    <row r="62" spans="1:22" ht="21" x14ac:dyDescent="0.4">
      <c r="A62" s="17"/>
      <c r="B62" s="18"/>
      <c r="C62" s="19"/>
      <c r="D62" s="20"/>
      <c r="E62" s="20"/>
      <c r="F62" s="20"/>
      <c r="G62" s="76"/>
      <c r="H62" s="22"/>
      <c r="I62" s="23"/>
      <c r="J62" s="78"/>
      <c r="K62" s="41"/>
      <c r="L62" s="23"/>
      <c r="M62" s="23"/>
      <c r="N62" s="23"/>
      <c r="O62" s="23"/>
      <c r="P62" s="23"/>
      <c r="Q62" s="23"/>
      <c r="R62" s="23"/>
      <c r="S62" s="23"/>
      <c r="T62" s="23"/>
      <c r="U62" s="42"/>
      <c r="V62" s="42"/>
    </row>
    <row r="63" spans="1:22" ht="21" x14ac:dyDescent="0.4">
      <c r="A63" s="17"/>
      <c r="B63" s="18"/>
      <c r="C63" s="19"/>
      <c r="D63" s="20"/>
      <c r="E63" s="20"/>
      <c r="F63" s="20"/>
      <c r="G63" s="23"/>
      <c r="H63" s="11"/>
      <c r="I63" s="10"/>
      <c r="J63" s="10"/>
      <c r="K63" s="24"/>
      <c r="L63" s="23"/>
      <c r="M63" s="23"/>
      <c r="N63" s="23"/>
      <c r="O63" s="23"/>
      <c r="P63" s="23"/>
      <c r="Q63" s="23"/>
      <c r="R63" s="23"/>
      <c r="S63" s="23"/>
      <c r="T63" s="23"/>
      <c r="U63" s="28"/>
      <c r="V63" s="28"/>
    </row>
    <row r="64" spans="1:22" ht="21" x14ac:dyDescent="0.4">
      <c r="A64" s="17"/>
      <c r="B64" s="18"/>
      <c r="C64" s="19"/>
      <c r="D64" s="20"/>
      <c r="E64" s="20"/>
      <c r="F64" s="20"/>
      <c r="G64" s="23"/>
      <c r="H64" s="11"/>
      <c r="I64" s="10"/>
      <c r="J64" s="10"/>
      <c r="K64" s="24"/>
      <c r="L64" s="23"/>
      <c r="M64" s="23"/>
      <c r="N64" s="23"/>
      <c r="O64" s="23"/>
      <c r="P64" s="23"/>
      <c r="Q64" s="23"/>
      <c r="R64" s="23"/>
      <c r="S64" s="23"/>
      <c r="T64" s="23"/>
      <c r="U64" s="44"/>
      <c r="V64" s="44"/>
    </row>
    <row r="65" spans="1:22" ht="21" x14ac:dyDescent="0.4">
      <c r="A65" s="45"/>
      <c r="B65" s="45"/>
      <c r="C65" s="46"/>
      <c r="D65" s="45"/>
      <c r="E65" s="45"/>
      <c r="F65" s="45"/>
      <c r="G65" s="47"/>
      <c r="H65" s="48"/>
      <c r="I65" s="49"/>
      <c r="J65" s="47"/>
      <c r="K65" s="50"/>
      <c r="L65" s="47"/>
      <c r="M65" s="47"/>
      <c r="N65" s="50"/>
      <c r="O65" s="47"/>
      <c r="P65" s="47"/>
      <c r="Q65" s="47"/>
      <c r="R65" s="47"/>
      <c r="S65" s="47"/>
      <c r="T65" s="47"/>
      <c r="U65" s="51"/>
      <c r="V65" s="51"/>
    </row>
    <row r="66" spans="1:22" ht="21" x14ac:dyDescent="0.4">
      <c r="A66" s="1"/>
      <c r="B66" s="1"/>
      <c r="C66" s="2"/>
      <c r="D66" s="1"/>
      <c r="E66" s="1"/>
      <c r="F66" s="1"/>
      <c r="G66" s="1"/>
      <c r="H66" s="3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21" x14ac:dyDescent="0.4">
      <c r="A67" s="52"/>
      <c r="B67" s="53" t="s">
        <v>29</v>
      </c>
      <c r="C67" s="54" t="s">
        <v>30</v>
      </c>
      <c r="D67" s="55"/>
      <c r="E67" s="56"/>
      <c r="F67" s="57"/>
      <c r="G67" s="53"/>
      <c r="H67" s="58"/>
      <c r="I67" s="53" t="s">
        <v>31</v>
      </c>
      <c r="J67" s="59"/>
      <c r="K67" s="59"/>
      <c r="L67" s="60"/>
      <c r="M67" s="60"/>
      <c r="N67" s="60"/>
      <c r="O67" s="1"/>
      <c r="P67" s="1"/>
      <c r="Q67" s="1"/>
      <c r="R67" s="1"/>
      <c r="S67" s="1"/>
      <c r="T67" s="1"/>
      <c r="U67" s="1"/>
      <c r="V67" s="1"/>
    </row>
    <row r="68" spans="1:22" ht="21" x14ac:dyDescent="0.4">
      <c r="A68" s="52"/>
      <c r="B68" s="53"/>
      <c r="C68" s="54"/>
      <c r="D68" s="55"/>
      <c r="E68" s="56"/>
      <c r="F68" s="57"/>
      <c r="G68" s="53"/>
      <c r="H68" s="58"/>
      <c r="I68" s="53" t="s">
        <v>32</v>
      </c>
      <c r="J68" s="59"/>
      <c r="K68" s="59"/>
      <c r="L68" s="60"/>
      <c r="M68" s="60"/>
      <c r="N68" s="60"/>
      <c r="O68" s="1"/>
      <c r="P68" s="1"/>
      <c r="Q68" s="1"/>
      <c r="R68" s="1"/>
      <c r="S68" s="1"/>
      <c r="T68" s="1"/>
      <c r="U68" s="1"/>
      <c r="V68" s="1"/>
    </row>
    <row r="69" spans="1:22" ht="21" x14ac:dyDescent="0.4">
      <c r="A69" s="52"/>
      <c r="B69" s="53"/>
      <c r="C69" s="54"/>
      <c r="D69" s="55"/>
      <c r="E69" s="56"/>
      <c r="F69" s="57"/>
      <c r="G69" s="53"/>
      <c r="H69" s="58"/>
      <c r="I69" s="53" t="s">
        <v>33</v>
      </c>
      <c r="J69" s="59"/>
      <c r="K69" s="59"/>
      <c r="L69" s="60"/>
      <c r="M69" s="60"/>
      <c r="N69" s="59"/>
      <c r="O69" s="1"/>
      <c r="P69" s="1"/>
      <c r="Q69" s="1"/>
      <c r="R69" s="1"/>
      <c r="S69" s="52"/>
      <c r="T69" s="52"/>
      <c r="U69" s="52"/>
      <c r="V69" s="52"/>
    </row>
    <row r="70" spans="1:22" ht="21" x14ac:dyDescent="0.4">
      <c r="A70" s="52"/>
      <c r="B70" s="53"/>
      <c r="C70" s="54"/>
      <c r="D70" s="55"/>
      <c r="E70" s="56"/>
      <c r="F70" s="57"/>
      <c r="G70" s="53"/>
      <c r="H70" s="61"/>
      <c r="I70" s="53" t="s">
        <v>34</v>
      </c>
      <c r="J70" s="61"/>
      <c r="K70" s="61"/>
      <c r="L70" s="62"/>
      <c r="M70" s="62"/>
      <c r="N70" s="58"/>
      <c r="O70" s="1"/>
      <c r="P70" s="1"/>
      <c r="Q70" s="1"/>
      <c r="R70" s="1"/>
      <c r="S70" s="52"/>
      <c r="T70" s="52"/>
      <c r="U70" s="52"/>
      <c r="V70" s="52"/>
    </row>
    <row r="71" spans="1:22" ht="21" x14ac:dyDescent="0.4">
      <c r="A71" s="30"/>
      <c r="B71" s="56"/>
      <c r="C71" s="63"/>
      <c r="D71" s="56"/>
      <c r="E71" s="56"/>
      <c r="F71" s="57"/>
      <c r="G71" s="64"/>
      <c r="H71" s="61"/>
      <c r="I71" s="64" t="s">
        <v>35</v>
      </c>
      <c r="J71" s="61"/>
      <c r="K71" s="61"/>
      <c r="L71" s="65"/>
      <c r="M71" s="65"/>
      <c r="N71" s="65"/>
      <c r="O71" s="4"/>
      <c r="P71" s="4"/>
      <c r="Q71" s="4"/>
      <c r="R71" s="4"/>
      <c r="S71" s="4"/>
      <c r="T71" s="4"/>
      <c r="U71" s="4"/>
      <c r="V71" s="4"/>
    </row>
    <row r="87" spans="1:22" ht="21" x14ac:dyDescent="0.4">
      <c r="A87" s="1"/>
      <c r="B87" s="1"/>
      <c r="C87" s="2"/>
      <c r="D87" s="1"/>
      <c r="E87" s="1"/>
      <c r="F87" s="1"/>
      <c r="G87" s="1"/>
      <c r="H87" s="3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4"/>
      <c r="U87" s="1"/>
      <c r="V87" s="94" t="s">
        <v>0</v>
      </c>
    </row>
    <row r="88" spans="1:22" ht="21" x14ac:dyDescent="0.4">
      <c r="A88" s="192" t="s">
        <v>1</v>
      </c>
      <c r="B88" s="192"/>
      <c r="C88" s="192"/>
      <c r="D88" s="192"/>
      <c r="E88" s="192"/>
      <c r="F88" s="192"/>
      <c r="G88" s="192"/>
      <c r="H88" s="192"/>
      <c r="I88" s="192"/>
      <c r="J88" s="192"/>
      <c r="K88" s="192"/>
      <c r="L88" s="192"/>
      <c r="M88" s="192"/>
      <c r="N88" s="192"/>
      <c r="O88" s="192"/>
      <c r="P88" s="192"/>
      <c r="Q88" s="192"/>
      <c r="R88" s="192"/>
      <c r="S88" s="192"/>
      <c r="T88" s="192"/>
      <c r="U88" s="192"/>
      <c r="V88" s="94"/>
    </row>
    <row r="89" spans="1:22" ht="21" x14ac:dyDescent="0.4">
      <c r="A89" s="192" t="s">
        <v>67</v>
      </c>
      <c r="B89" s="192"/>
      <c r="C89" s="192"/>
      <c r="D89" s="192"/>
      <c r="E89" s="192"/>
      <c r="F89" s="192"/>
      <c r="G89" s="192"/>
      <c r="H89" s="192"/>
      <c r="I89" s="192"/>
      <c r="J89" s="192"/>
      <c r="K89" s="192"/>
      <c r="L89" s="192"/>
      <c r="M89" s="192"/>
      <c r="N89" s="192"/>
      <c r="O89" s="192"/>
      <c r="P89" s="192"/>
      <c r="Q89" s="192"/>
      <c r="R89" s="192"/>
      <c r="S89" s="192"/>
      <c r="T89" s="192"/>
      <c r="U89" s="192"/>
      <c r="V89" s="192"/>
    </row>
    <row r="90" spans="1:22" ht="21" x14ac:dyDescent="0.4">
      <c r="A90" s="193" t="s">
        <v>70</v>
      </c>
      <c r="B90" s="193"/>
      <c r="C90" s="193"/>
      <c r="D90" s="193"/>
      <c r="E90" s="193"/>
      <c r="F90" s="193"/>
      <c r="G90" s="193"/>
      <c r="H90" s="193"/>
      <c r="I90" s="193"/>
      <c r="J90" s="193"/>
      <c r="K90" s="193"/>
      <c r="L90" s="193"/>
      <c r="M90" s="193"/>
      <c r="N90" s="193"/>
      <c r="O90" s="193"/>
      <c r="P90" s="193"/>
      <c r="Q90" s="193"/>
      <c r="R90" s="193"/>
      <c r="S90" s="193"/>
      <c r="T90" s="193"/>
      <c r="U90" s="193"/>
      <c r="V90" s="193"/>
    </row>
    <row r="91" spans="1:22" ht="21" x14ac:dyDescent="0.4">
      <c r="A91" s="194" t="s">
        <v>4</v>
      </c>
      <c r="B91" s="195"/>
      <c r="C91" s="195"/>
      <c r="D91" s="195"/>
      <c r="E91" s="195"/>
      <c r="F91" s="195"/>
      <c r="G91" s="195"/>
      <c r="H91" s="195"/>
      <c r="I91" s="196"/>
      <c r="J91" s="197" t="s">
        <v>5</v>
      </c>
      <c r="K91" s="198"/>
      <c r="L91" s="198"/>
      <c r="M91" s="198"/>
      <c r="N91" s="198"/>
      <c r="O91" s="198"/>
      <c r="P91" s="198"/>
      <c r="Q91" s="199"/>
      <c r="R91" s="200" t="s">
        <v>6</v>
      </c>
      <c r="S91" s="200" t="s">
        <v>7</v>
      </c>
      <c r="T91" s="200" t="s">
        <v>8</v>
      </c>
      <c r="U91" s="200" t="s">
        <v>9</v>
      </c>
      <c r="V91" s="200" t="s">
        <v>10</v>
      </c>
    </row>
    <row r="92" spans="1:22" ht="21" x14ac:dyDescent="0.4">
      <c r="A92" s="183" t="s">
        <v>11</v>
      </c>
      <c r="B92" s="186" t="s">
        <v>12</v>
      </c>
      <c r="C92" s="203" t="s">
        <v>13</v>
      </c>
      <c r="D92" s="205" t="s">
        <v>14</v>
      </c>
      <c r="E92" s="206"/>
      <c r="F92" s="207"/>
      <c r="G92" s="186" t="s">
        <v>15</v>
      </c>
      <c r="H92" s="186" t="s">
        <v>16</v>
      </c>
      <c r="I92" s="186" t="s">
        <v>17</v>
      </c>
      <c r="J92" s="189" t="s">
        <v>11</v>
      </c>
      <c r="K92" s="177" t="s">
        <v>18</v>
      </c>
      <c r="L92" s="177" t="s">
        <v>19</v>
      </c>
      <c r="M92" s="177" t="s">
        <v>20</v>
      </c>
      <c r="N92" s="177" t="s">
        <v>21</v>
      </c>
      <c r="O92" s="197" t="s">
        <v>22</v>
      </c>
      <c r="P92" s="199"/>
      <c r="Q92" s="177" t="s">
        <v>23</v>
      </c>
      <c r="R92" s="201"/>
      <c r="S92" s="201"/>
      <c r="T92" s="201"/>
      <c r="U92" s="201"/>
      <c r="V92" s="201"/>
    </row>
    <row r="93" spans="1:22" x14ac:dyDescent="0.25">
      <c r="A93" s="184"/>
      <c r="B93" s="187"/>
      <c r="C93" s="203"/>
      <c r="D93" s="208"/>
      <c r="E93" s="209"/>
      <c r="F93" s="210"/>
      <c r="G93" s="187"/>
      <c r="H93" s="187"/>
      <c r="I93" s="187"/>
      <c r="J93" s="190"/>
      <c r="K93" s="178"/>
      <c r="L93" s="178"/>
      <c r="M93" s="178"/>
      <c r="N93" s="178"/>
      <c r="O93" s="177" t="s">
        <v>24</v>
      </c>
      <c r="P93" s="180" t="s">
        <v>25</v>
      </c>
      <c r="Q93" s="178"/>
      <c r="R93" s="201"/>
      <c r="S93" s="201"/>
      <c r="T93" s="201"/>
      <c r="U93" s="201"/>
      <c r="V93" s="201"/>
    </row>
    <row r="94" spans="1:22" x14ac:dyDescent="0.25">
      <c r="A94" s="184"/>
      <c r="B94" s="187"/>
      <c r="C94" s="203"/>
      <c r="D94" s="183" t="s">
        <v>26</v>
      </c>
      <c r="E94" s="183" t="s">
        <v>27</v>
      </c>
      <c r="F94" s="183" t="s">
        <v>28</v>
      </c>
      <c r="G94" s="187"/>
      <c r="H94" s="187"/>
      <c r="I94" s="187"/>
      <c r="J94" s="190"/>
      <c r="K94" s="178"/>
      <c r="L94" s="178"/>
      <c r="M94" s="178"/>
      <c r="N94" s="178"/>
      <c r="O94" s="178"/>
      <c r="P94" s="181"/>
      <c r="Q94" s="178"/>
      <c r="R94" s="201"/>
      <c r="S94" s="201"/>
      <c r="T94" s="201"/>
      <c r="U94" s="201"/>
      <c r="V94" s="201"/>
    </row>
    <row r="95" spans="1:22" x14ac:dyDescent="0.25">
      <c r="A95" s="184"/>
      <c r="B95" s="187"/>
      <c r="C95" s="203"/>
      <c r="D95" s="184"/>
      <c r="E95" s="184"/>
      <c r="F95" s="184"/>
      <c r="G95" s="187"/>
      <c r="H95" s="187"/>
      <c r="I95" s="187"/>
      <c r="J95" s="190"/>
      <c r="K95" s="178"/>
      <c r="L95" s="178"/>
      <c r="M95" s="178"/>
      <c r="N95" s="178"/>
      <c r="O95" s="178"/>
      <c r="P95" s="181"/>
      <c r="Q95" s="178"/>
      <c r="R95" s="201"/>
      <c r="S95" s="201"/>
      <c r="T95" s="201"/>
      <c r="U95" s="201"/>
      <c r="V95" s="201"/>
    </row>
    <row r="96" spans="1:22" ht="96" customHeight="1" x14ac:dyDescent="0.25">
      <c r="A96" s="185"/>
      <c r="B96" s="188"/>
      <c r="C96" s="204"/>
      <c r="D96" s="185"/>
      <c r="E96" s="185"/>
      <c r="F96" s="185"/>
      <c r="G96" s="188"/>
      <c r="H96" s="188"/>
      <c r="I96" s="188"/>
      <c r="J96" s="191"/>
      <c r="K96" s="179"/>
      <c r="L96" s="179"/>
      <c r="M96" s="179"/>
      <c r="N96" s="179"/>
      <c r="O96" s="179"/>
      <c r="P96" s="182"/>
      <c r="Q96" s="179"/>
      <c r="R96" s="202"/>
      <c r="S96" s="202"/>
      <c r="T96" s="202"/>
      <c r="U96" s="202"/>
      <c r="V96" s="202"/>
    </row>
    <row r="97" spans="1:22" ht="21" x14ac:dyDescent="0.4">
      <c r="A97" s="119">
        <v>1</v>
      </c>
      <c r="B97" s="120" t="s">
        <v>60</v>
      </c>
      <c r="C97" s="121">
        <v>1</v>
      </c>
      <c r="D97" s="122">
        <v>0</v>
      </c>
      <c r="E97" s="122">
        <v>0</v>
      </c>
      <c r="F97" s="122">
        <v>94</v>
      </c>
      <c r="G97" s="132">
        <v>5.25</v>
      </c>
      <c r="H97" s="123">
        <v>400</v>
      </c>
      <c r="I97" s="98">
        <f>H97*G97</f>
        <v>2100</v>
      </c>
      <c r="J97" s="95">
        <v>1</v>
      </c>
      <c r="K97" s="95" t="s">
        <v>71</v>
      </c>
      <c r="L97" s="95">
        <v>21</v>
      </c>
      <c r="M97" s="14">
        <v>5750</v>
      </c>
      <c r="N97" s="14">
        <f>M97*L97</f>
        <v>120750</v>
      </c>
      <c r="O97" s="95">
        <v>14</v>
      </c>
      <c r="P97" s="95">
        <v>60</v>
      </c>
      <c r="Q97" s="14">
        <v>48300</v>
      </c>
      <c r="R97" s="15">
        <f>Q97+I97</f>
        <v>50400</v>
      </c>
      <c r="S97" s="14">
        <v>10000000</v>
      </c>
      <c r="T97" s="98">
        <f>Q97</f>
        <v>48300</v>
      </c>
      <c r="U97" s="96">
        <v>0.3</v>
      </c>
      <c r="V97" s="97" t="s">
        <v>134</v>
      </c>
    </row>
    <row r="98" spans="1:22" ht="21" x14ac:dyDescent="0.4">
      <c r="A98" s="17"/>
      <c r="B98" s="18"/>
      <c r="C98" s="19"/>
      <c r="D98" s="20"/>
      <c r="E98" s="20"/>
      <c r="F98" s="20"/>
      <c r="G98" s="21"/>
      <c r="H98" s="22"/>
      <c r="I98" s="23"/>
      <c r="J98" s="24"/>
      <c r="K98" s="25"/>
      <c r="L98" s="25"/>
      <c r="M98" s="25"/>
      <c r="N98" s="25"/>
      <c r="O98" s="25"/>
      <c r="P98" s="25"/>
      <c r="Q98" s="25"/>
      <c r="R98" s="26"/>
      <c r="S98" s="10"/>
      <c r="T98" s="10"/>
      <c r="U98" s="27"/>
      <c r="V98" s="28"/>
    </row>
    <row r="99" spans="1:22" ht="21" x14ac:dyDescent="0.4">
      <c r="A99" s="17"/>
      <c r="B99" s="18"/>
      <c r="C99" s="19"/>
      <c r="D99" s="20"/>
      <c r="E99" s="20"/>
      <c r="F99" s="20"/>
      <c r="G99" s="30"/>
      <c r="H99" s="22"/>
      <c r="I99" s="23"/>
      <c r="J99" s="24"/>
      <c r="K99" s="12"/>
      <c r="L99" s="31"/>
      <c r="M99" s="31"/>
      <c r="N99" s="32"/>
      <c r="O99" s="12"/>
      <c r="P99" s="12"/>
      <c r="Q99" s="32"/>
      <c r="R99" s="10"/>
      <c r="S99" s="10"/>
      <c r="T99" s="10"/>
      <c r="U99" s="27"/>
      <c r="V99" s="28"/>
    </row>
    <row r="100" spans="1:22" ht="21" x14ac:dyDescent="0.4">
      <c r="A100" s="17"/>
      <c r="B100" s="18"/>
      <c r="C100" s="19"/>
      <c r="D100" s="20"/>
      <c r="E100" s="20"/>
      <c r="F100" s="20"/>
      <c r="G100" s="23"/>
      <c r="H100" s="11"/>
      <c r="I100" s="10"/>
      <c r="J100" s="24"/>
      <c r="K100" s="24"/>
      <c r="L100" s="24"/>
      <c r="M100" s="23"/>
      <c r="N100" s="26"/>
      <c r="O100" s="23"/>
      <c r="P100" s="23"/>
      <c r="Q100" s="23"/>
      <c r="R100" s="23"/>
      <c r="S100" s="23"/>
      <c r="T100" s="23"/>
      <c r="U100" s="28"/>
      <c r="V100" s="28"/>
    </row>
    <row r="101" spans="1:22" ht="21" x14ac:dyDescent="0.4">
      <c r="A101" s="17"/>
      <c r="B101" s="18"/>
      <c r="C101" s="19"/>
      <c r="D101" s="20"/>
      <c r="E101" s="20"/>
      <c r="F101" s="20"/>
      <c r="G101" s="23"/>
      <c r="H101" s="22"/>
      <c r="I101" s="3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8"/>
      <c r="V101" s="28"/>
    </row>
    <row r="102" spans="1:22" ht="21" x14ac:dyDescent="0.4">
      <c r="A102" s="34"/>
      <c r="B102" s="35"/>
      <c r="C102" s="36"/>
      <c r="D102" s="37"/>
      <c r="E102" s="37"/>
      <c r="F102" s="37"/>
      <c r="G102" s="38"/>
      <c r="H102" s="39"/>
      <c r="I102" s="38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8"/>
      <c r="V102" s="40"/>
    </row>
    <row r="103" spans="1:22" ht="21" x14ac:dyDescent="0.4">
      <c r="A103" s="34"/>
      <c r="B103" s="35"/>
      <c r="C103" s="36"/>
      <c r="D103" s="37"/>
      <c r="E103" s="37"/>
      <c r="F103" s="37"/>
      <c r="G103" s="38"/>
      <c r="H103" s="39"/>
      <c r="I103" s="38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8"/>
      <c r="V103" s="40"/>
    </row>
    <row r="104" spans="1:22" ht="21" x14ac:dyDescent="0.4">
      <c r="A104" s="34"/>
      <c r="B104" s="35"/>
      <c r="C104" s="36"/>
      <c r="D104" s="37"/>
      <c r="E104" s="37"/>
      <c r="F104" s="37"/>
      <c r="G104" s="38"/>
      <c r="H104" s="39"/>
      <c r="I104" s="38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8"/>
      <c r="V104" s="40"/>
    </row>
    <row r="105" spans="1:22" ht="21" x14ac:dyDescent="0.4">
      <c r="A105" s="17"/>
      <c r="B105" s="18"/>
      <c r="C105" s="19"/>
      <c r="D105" s="20"/>
      <c r="E105" s="20"/>
      <c r="F105" s="20"/>
      <c r="G105" s="76"/>
      <c r="H105" s="22"/>
      <c r="I105" s="23"/>
      <c r="J105" s="78"/>
      <c r="K105" s="41"/>
      <c r="L105" s="23"/>
      <c r="M105" s="23"/>
      <c r="N105" s="23"/>
      <c r="O105" s="23"/>
      <c r="P105" s="23"/>
      <c r="Q105" s="23"/>
      <c r="R105" s="23"/>
      <c r="S105" s="23"/>
      <c r="T105" s="23"/>
      <c r="U105" s="42"/>
      <c r="V105" s="42"/>
    </row>
    <row r="106" spans="1:22" ht="21" x14ac:dyDescent="0.4">
      <c r="A106" s="17"/>
      <c r="B106" s="18"/>
      <c r="C106" s="19"/>
      <c r="D106" s="20"/>
      <c r="E106" s="20"/>
      <c r="F106" s="20"/>
      <c r="G106" s="23"/>
      <c r="H106" s="11"/>
      <c r="I106" s="10"/>
      <c r="J106" s="10"/>
      <c r="K106" s="24"/>
      <c r="L106" s="23"/>
      <c r="M106" s="23"/>
      <c r="N106" s="23"/>
      <c r="O106" s="23"/>
      <c r="P106" s="23"/>
      <c r="Q106" s="23"/>
      <c r="R106" s="23"/>
      <c r="S106" s="23"/>
      <c r="T106" s="23"/>
      <c r="U106" s="28"/>
      <c r="V106" s="28"/>
    </row>
    <row r="107" spans="1:22" ht="21" x14ac:dyDescent="0.4">
      <c r="A107" s="17"/>
      <c r="B107" s="18"/>
      <c r="C107" s="19"/>
      <c r="D107" s="20"/>
      <c r="E107" s="20"/>
      <c r="F107" s="20"/>
      <c r="G107" s="23"/>
      <c r="H107" s="11"/>
      <c r="I107" s="10"/>
      <c r="J107" s="10"/>
      <c r="K107" s="24"/>
      <c r="L107" s="23"/>
      <c r="M107" s="23"/>
      <c r="N107" s="23"/>
      <c r="O107" s="23"/>
      <c r="P107" s="23"/>
      <c r="Q107" s="23"/>
      <c r="R107" s="23"/>
      <c r="S107" s="23"/>
      <c r="T107" s="23"/>
      <c r="U107" s="44"/>
      <c r="V107" s="44"/>
    </row>
    <row r="108" spans="1:22" ht="21" x14ac:dyDescent="0.4">
      <c r="A108" s="45"/>
      <c r="B108" s="45"/>
      <c r="C108" s="46"/>
      <c r="D108" s="45"/>
      <c r="E108" s="45"/>
      <c r="F108" s="45"/>
      <c r="G108" s="47"/>
      <c r="H108" s="48"/>
      <c r="I108" s="49"/>
      <c r="J108" s="47"/>
      <c r="K108" s="50"/>
      <c r="L108" s="47"/>
      <c r="M108" s="47"/>
      <c r="N108" s="50"/>
      <c r="O108" s="47"/>
      <c r="P108" s="47"/>
      <c r="Q108" s="47"/>
      <c r="R108" s="47"/>
      <c r="S108" s="47"/>
      <c r="T108" s="47"/>
      <c r="U108" s="51"/>
      <c r="V108" s="51"/>
    </row>
    <row r="109" spans="1:22" ht="21" x14ac:dyDescent="0.4">
      <c r="A109" s="1"/>
      <c r="B109" s="1"/>
      <c r="C109" s="2"/>
      <c r="D109" s="1"/>
      <c r="E109" s="1"/>
      <c r="F109" s="1"/>
      <c r="G109" s="1"/>
      <c r="H109" s="3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21" x14ac:dyDescent="0.4">
      <c r="A110" s="52"/>
      <c r="B110" s="53" t="s">
        <v>29</v>
      </c>
      <c r="C110" s="54" t="s">
        <v>30</v>
      </c>
      <c r="D110" s="55"/>
      <c r="E110" s="56"/>
      <c r="F110" s="57"/>
      <c r="G110" s="53"/>
      <c r="H110" s="58"/>
      <c r="I110" s="53" t="s">
        <v>31</v>
      </c>
      <c r="J110" s="59"/>
      <c r="K110" s="59"/>
      <c r="L110" s="60"/>
      <c r="M110" s="60"/>
      <c r="N110" s="60"/>
      <c r="O110" s="1"/>
      <c r="P110" s="1"/>
      <c r="Q110" s="1"/>
      <c r="R110" s="1"/>
      <c r="S110" s="1"/>
      <c r="T110" s="1"/>
      <c r="U110" s="1"/>
      <c r="V110" s="1"/>
    </row>
    <row r="111" spans="1:22" ht="21" x14ac:dyDescent="0.4">
      <c r="A111" s="52"/>
      <c r="B111" s="53"/>
      <c r="C111" s="54"/>
      <c r="D111" s="55"/>
      <c r="E111" s="56"/>
      <c r="F111" s="57"/>
      <c r="G111" s="53"/>
      <c r="H111" s="58"/>
      <c r="I111" s="53" t="s">
        <v>32</v>
      </c>
      <c r="J111" s="59"/>
      <c r="K111" s="59"/>
      <c r="L111" s="60"/>
      <c r="M111" s="60"/>
      <c r="N111" s="60"/>
      <c r="O111" s="1"/>
      <c r="P111" s="1"/>
      <c r="Q111" s="1"/>
      <c r="R111" s="1"/>
      <c r="S111" s="1"/>
      <c r="T111" s="1"/>
      <c r="U111" s="1"/>
      <c r="V111" s="1"/>
    </row>
    <row r="112" spans="1:22" ht="21" x14ac:dyDescent="0.4">
      <c r="A112" s="52"/>
      <c r="B112" s="53"/>
      <c r="C112" s="54"/>
      <c r="D112" s="55"/>
      <c r="E112" s="56"/>
      <c r="F112" s="57"/>
      <c r="G112" s="53"/>
      <c r="H112" s="58"/>
      <c r="I112" s="53" t="s">
        <v>33</v>
      </c>
      <c r="J112" s="59"/>
      <c r="K112" s="59"/>
      <c r="L112" s="60"/>
      <c r="M112" s="60"/>
      <c r="N112" s="59"/>
      <c r="O112" s="1"/>
      <c r="P112" s="1"/>
      <c r="Q112" s="1"/>
      <c r="R112" s="1"/>
      <c r="S112" s="52"/>
      <c r="T112" s="52"/>
      <c r="U112" s="52"/>
      <c r="V112" s="52"/>
    </row>
    <row r="113" spans="1:22" ht="21" x14ac:dyDescent="0.4">
      <c r="A113" s="52"/>
      <c r="B113" s="53"/>
      <c r="C113" s="54"/>
      <c r="D113" s="55"/>
      <c r="E113" s="56"/>
      <c r="F113" s="57"/>
      <c r="G113" s="53"/>
      <c r="H113" s="61"/>
      <c r="I113" s="53" t="s">
        <v>34</v>
      </c>
      <c r="J113" s="61"/>
      <c r="K113" s="61"/>
      <c r="L113" s="62"/>
      <c r="M113" s="62"/>
      <c r="N113" s="58"/>
      <c r="O113" s="1"/>
      <c r="P113" s="1"/>
      <c r="Q113" s="1"/>
      <c r="R113" s="1"/>
      <c r="S113" s="52"/>
      <c r="T113" s="52"/>
      <c r="U113" s="52"/>
      <c r="V113" s="52"/>
    </row>
    <row r="114" spans="1:22" ht="21" x14ac:dyDescent="0.4">
      <c r="A114" s="30"/>
      <c r="B114" s="56"/>
      <c r="C114" s="63"/>
      <c r="D114" s="56"/>
      <c r="E114" s="56"/>
      <c r="F114" s="57"/>
      <c r="G114" s="64"/>
      <c r="H114" s="61"/>
      <c r="I114" s="64" t="s">
        <v>35</v>
      </c>
      <c r="J114" s="61"/>
      <c r="K114" s="61"/>
      <c r="L114" s="65"/>
      <c r="M114" s="65"/>
      <c r="N114" s="65"/>
      <c r="O114" s="4"/>
      <c r="P114" s="4"/>
      <c r="Q114" s="4"/>
      <c r="R114" s="4"/>
      <c r="S114" s="4"/>
      <c r="T114" s="4"/>
      <c r="U114" s="4"/>
      <c r="V114" s="4"/>
    </row>
  </sheetData>
  <mergeCells count="87"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46:V46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A45:U45"/>
    <mergeCell ref="A47:V47"/>
    <mergeCell ref="A48:I48"/>
    <mergeCell ref="J48:Q48"/>
    <mergeCell ref="R48:R53"/>
    <mergeCell ref="S48:S53"/>
    <mergeCell ref="T48:T53"/>
    <mergeCell ref="U48:U53"/>
    <mergeCell ref="V48:V53"/>
    <mergeCell ref="A49:A53"/>
    <mergeCell ref="B49:B53"/>
    <mergeCell ref="C49:C53"/>
    <mergeCell ref="D49:F50"/>
    <mergeCell ref="N49:N53"/>
    <mergeCell ref="O49:P49"/>
    <mergeCell ref="Q49:Q53"/>
    <mergeCell ref="Q92:Q96"/>
    <mergeCell ref="O93:O96"/>
    <mergeCell ref="P93:P96"/>
    <mergeCell ref="D51:D53"/>
    <mergeCell ref="E51:E53"/>
    <mergeCell ref="F51:F53"/>
    <mergeCell ref="G49:G53"/>
    <mergeCell ref="H49:H53"/>
    <mergeCell ref="I49:I53"/>
    <mergeCell ref="J49:J53"/>
    <mergeCell ref="K49:K53"/>
    <mergeCell ref="O50:O53"/>
    <mergeCell ref="P50:P53"/>
    <mergeCell ref="L49:L53"/>
    <mergeCell ref="M49:M53"/>
    <mergeCell ref="K92:K96"/>
    <mergeCell ref="O92:P92"/>
    <mergeCell ref="D92:F93"/>
    <mergeCell ref="G92:G96"/>
    <mergeCell ref="H92:H96"/>
    <mergeCell ref="I92:I96"/>
    <mergeCell ref="J92:J96"/>
    <mergeCell ref="D94:D96"/>
    <mergeCell ref="E94:E96"/>
    <mergeCell ref="F94:F96"/>
    <mergeCell ref="A88:U88"/>
    <mergeCell ref="A89:V89"/>
    <mergeCell ref="A90:V90"/>
    <mergeCell ref="A91:I91"/>
    <mergeCell ref="J91:Q91"/>
    <mergeCell ref="R91:R96"/>
    <mergeCell ref="S91:S96"/>
    <mergeCell ref="T91:T96"/>
    <mergeCell ref="U91:U96"/>
    <mergeCell ref="V91:V96"/>
    <mergeCell ref="A92:A96"/>
    <mergeCell ref="B92:B96"/>
    <mergeCell ref="C92:C96"/>
    <mergeCell ref="L92:L96"/>
    <mergeCell ref="M92:M96"/>
    <mergeCell ref="N92:N96"/>
  </mergeCells>
  <pageMargins left="0.7" right="0.7" top="0.75" bottom="0.75" header="0.3" footer="0.3"/>
  <pageSetup scale="59" orientation="landscape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80" zoomScaleSheetLayoutView="100" workbookViewId="0">
      <selection activeCell="S19" sqref="S19"/>
    </sheetView>
  </sheetViews>
  <sheetFormatPr defaultRowHeight="13.8" x14ac:dyDescent="0.25"/>
  <cols>
    <col min="1" max="1" width="5" customWidth="1"/>
    <col min="10" max="10" width="5" customWidth="1"/>
    <col min="19" max="19" width="9.699218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4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94"/>
    </row>
    <row r="3" spans="1:22" ht="21" x14ac:dyDescent="0.4">
      <c r="A3" s="192" t="s">
        <v>72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73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88.95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60</v>
      </c>
      <c r="C11" s="121">
        <v>1</v>
      </c>
      <c r="D11" s="122">
        <v>0</v>
      </c>
      <c r="E11" s="122">
        <v>2</v>
      </c>
      <c r="F11" s="122">
        <v>21</v>
      </c>
      <c r="G11" s="132">
        <v>221</v>
      </c>
      <c r="H11" s="123">
        <v>400</v>
      </c>
      <c r="I11" s="98">
        <f>H11*G11</f>
        <v>88400</v>
      </c>
      <c r="J11" s="95">
        <v>1</v>
      </c>
      <c r="K11" s="95" t="s">
        <v>39</v>
      </c>
      <c r="L11" s="95">
        <v>72</v>
      </c>
      <c r="M11" s="14">
        <v>7500</v>
      </c>
      <c r="N11" s="14">
        <f>M11*L11</f>
        <v>540000</v>
      </c>
      <c r="O11" s="95">
        <v>14</v>
      </c>
      <c r="P11" s="95">
        <v>60</v>
      </c>
      <c r="Q11" s="14">
        <v>216000</v>
      </c>
      <c r="R11" s="15">
        <f>Q11+I11</f>
        <v>304400</v>
      </c>
      <c r="S11" s="14">
        <v>10000000</v>
      </c>
      <c r="T11" s="98">
        <f>I11</f>
        <v>88400</v>
      </c>
      <c r="U11" s="96">
        <v>0.02</v>
      </c>
      <c r="V11" s="97" t="s">
        <v>115</v>
      </c>
    </row>
    <row r="12" spans="1:22" ht="21" x14ac:dyDescent="0.35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24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scale="60" orientation="landscape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80" zoomScaleSheetLayoutView="100" workbookViewId="0">
      <selection activeCell="L20" sqref="L20"/>
    </sheetView>
  </sheetViews>
  <sheetFormatPr defaultRowHeight="13.8" x14ac:dyDescent="0.25"/>
  <cols>
    <col min="1" max="1" width="4.8984375" customWidth="1"/>
    <col min="10" max="10" width="4.8984375" customWidth="1"/>
    <col min="19" max="19" width="1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4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94"/>
    </row>
    <row r="3" spans="1:22" ht="21" x14ac:dyDescent="0.4">
      <c r="A3" s="192" t="s">
        <v>74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73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97.2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60</v>
      </c>
      <c r="C11" s="121">
        <v>1</v>
      </c>
      <c r="D11" s="122">
        <v>0</v>
      </c>
      <c r="E11" s="122">
        <v>0</v>
      </c>
      <c r="F11" s="122">
        <v>71</v>
      </c>
      <c r="G11" s="132">
        <v>71</v>
      </c>
      <c r="H11" s="123">
        <v>600</v>
      </c>
      <c r="I11" s="98">
        <f>H11*G11</f>
        <v>42600</v>
      </c>
      <c r="J11" s="95">
        <v>1</v>
      </c>
      <c r="K11" s="95" t="s">
        <v>39</v>
      </c>
      <c r="L11" s="95">
        <v>36</v>
      </c>
      <c r="M11" s="14">
        <v>7500</v>
      </c>
      <c r="N11" s="14">
        <f>M11*L11</f>
        <v>270000</v>
      </c>
      <c r="O11" s="95">
        <v>19</v>
      </c>
      <c r="P11" s="95">
        <v>93</v>
      </c>
      <c r="Q11" s="14">
        <v>18900</v>
      </c>
      <c r="R11" s="15">
        <f>Q11+I11</f>
        <v>61500</v>
      </c>
      <c r="S11" s="14">
        <v>10000000</v>
      </c>
      <c r="T11" s="98">
        <f>I11</f>
        <v>42600</v>
      </c>
      <c r="U11" s="96">
        <v>0.02</v>
      </c>
      <c r="V11" s="97" t="s">
        <v>116</v>
      </c>
    </row>
    <row r="12" spans="1:22" ht="21" x14ac:dyDescent="0.35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24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scale="57" orientation="landscape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100" zoomScaleSheetLayoutView="100" workbookViewId="0">
      <selection activeCell="I20" sqref="I20"/>
    </sheetView>
  </sheetViews>
  <sheetFormatPr defaultRowHeight="13.8" x14ac:dyDescent="0.25"/>
  <cols>
    <col min="19" max="19" width="10.199218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4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94"/>
    </row>
    <row r="3" spans="1:22" s="150" customFormat="1" ht="21" x14ac:dyDescent="0.4">
      <c r="A3" s="213" t="s">
        <v>76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</row>
    <row r="4" spans="1:22" ht="21" x14ac:dyDescent="0.4">
      <c r="A4" s="193" t="s">
        <v>90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97.95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60</v>
      </c>
      <c r="C11" s="121">
        <v>1</v>
      </c>
      <c r="D11" s="122">
        <v>0</v>
      </c>
      <c r="E11" s="122">
        <v>0</v>
      </c>
      <c r="F11" s="122">
        <v>71</v>
      </c>
      <c r="G11" s="132">
        <v>71</v>
      </c>
      <c r="H11" s="123">
        <v>600</v>
      </c>
      <c r="I11" s="98">
        <f>H11*G11</f>
        <v>42600</v>
      </c>
      <c r="J11" s="95">
        <v>1</v>
      </c>
      <c r="K11" s="95" t="s">
        <v>39</v>
      </c>
      <c r="L11" s="95">
        <v>36</v>
      </c>
      <c r="M11" s="14">
        <v>7500</v>
      </c>
      <c r="N11" s="14">
        <f>M11*L11</f>
        <v>270000</v>
      </c>
      <c r="O11" s="95">
        <v>33</v>
      </c>
      <c r="P11" s="95">
        <v>93</v>
      </c>
      <c r="Q11" s="14">
        <v>18900</v>
      </c>
      <c r="R11" s="15">
        <f>Q11+I11</f>
        <v>61500</v>
      </c>
      <c r="S11" s="14">
        <v>10000000</v>
      </c>
      <c r="T11" s="98">
        <f>I11</f>
        <v>42600</v>
      </c>
      <c r="U11" s="96">
        <v>0.02</v>
      </c>
      <c r="V11" s="97" t="s">
        <v>75</v>
      </c>
    </row>
    <row r="12" spans="1:22" ht="21" x14ac:dyDescent="0.35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24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scale="5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Normal="60" zoomScaleSheetLayoutView="100" workbookViewId="0">
      <selection activeCell="P18" sqref="P18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8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9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3.1992187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5"/>
    </row>
    <row r="3" spans="1:23" x14ac:dyDescent="0.4">
      <c r="A3" s="192" t="s">
        <v>44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3" x14ac:dyDescent="0.4">
      <c r="A4" s="193" t="s">
        <v>45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3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3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3" x14ac:dyDescent="0.4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3" x14ac:dyDescent="0.4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3" ht="21" customHeight="1" x14ac:dyDescent="0.4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3" x14ac:dyDescent="0.4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3" x14ac:dyDescent="0.4">
      <c r="A11" s="119">
        <v>1</v>
      </c>
      <c r="B11" s="120" t="s">
        <v>38</v>
      </c>
      <c r="C11" s="121">
        <v>2</v>
      </c>
      <c r="D11" s="122">
        <v>0</v>
      </c>
      <c r="E11" s="122">
        <v>1</v>
      </c>
      <c r="F11" s="122">
        <v>73</v>
      </c>
      <c r="G11" s="98">
        <v>173</v>
      </c>
      <c r="H11" s="123">
        <v>600</v>
      </c>
      <c r="I11" s="98">
        <v>103800</v>
      </c>
      <c r="J11" s="95">
        <v>1</v>
      </c>
      <c r="K11" s="95" t="s">
        <v>39</v>
      </c>
      <c r="L11" s="139">
        <v>156</v>
      </c>
      <c r="M11" s="109">
        <v>7800</v>
      </c>
      <c r="N11" s="14">
        <v>1263600</v>
      </c>
      <c r="O11" s="13">
        <v>15</v>
      </c>
      <c r="P11" s="13">
        <v>65</v>
      </c>
      <c r="Q11" s="14">
        <v>442260</v>
      </c>
      <c r="R11" s="15">
        <f>Q11+I11</f>
        <v>546060</v>
      </c>
      <c r="S11" s="14">
        <v>50000000</v>
      </c>
      <c r="T11" s="15">
        <v>0</v>
      </c>
      <c r="U11" s="13"/>
      <c r="V11" s="16"/>
    </row>
    <row r="12" spans="1:23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>
        <v>6</v>
      </c>
      <c r="M12" s="25"/>
      <c r="N12" s="25"/>
      <c r="O12" s="25"/>
      <c r="P12" s="25"/>
      <c r="Q12" s="25"/>
      <c r="R12" s="26"/>
      <c r="S12" s="10">
        <v>0</v>
      </c>
      <c r="T12" s="132">
        <v>20204.22</v>
      </c>
      <c r="U12" s="118">
        <v>0.3</v>
      </c>
      <c r="V12" s="133">
        <v>60.61</v>
      </c>
      <c r="W12" s="29"/>
    </row>
    <row r="13" spans="1:23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  <c r="W13" s="29"/>
    </row>
    <row r="14" spans="1:23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  <c r="W14" s="29"/>
    </row>
    <row r="15" spans="1:23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  <c r="W15" s="29"/>
    </row>
    <row r="16" spans="1:23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3" x14ac:dyDescent="0.35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  <c r="W17" s="29"/>
    </row>
    <row r="18" spans="1:23" x14ac:dyDescent="0.4">
      <c r="A18" s="34"/>
      <c r="B18" s="35"/>
      <c r="C18" s="36"/>
      <c r="D18" s="37"/>
      <c r="E18" s="37"/>
      <c r="F18" s="37"/>
      <c r="G18" s="23"/>
      <c r="H18" s="22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  <c r="W18" s="29"/>
    </row>
    <row r="19" spans="1:23" x14ac:dyDescent="0.4">
      <c r="A19" s="17"/>
      <c r="B19" s="18"/>
      <c r="C19" s="19"/>
      <c r="D19" s="20"/>
      <c r="E19" s="20"/>
      <c r="F19" s="20"/>
      <c r="G19" s="10"/>
      <c r="H19" s="11"/>
      <c r="I19" s="10"/>
      <c r="J19" s="10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  <c r="W19" s="29"/>
    </row>
    <row r="20" spans="1:23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  <c r="W20" s="43"/>
    </row>
    <row r="21" spans="1:23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  <c r="W21" s="29"/>
    </row>
    <row r="22" spans="1:23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  <c r="W22" s="29"/>
    </row>
    <row r="23" spans="1:23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3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3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</row>
    <row r="29" spans="1:23" x14ac:dyDescent="0.4">
      <c r="A29" s="30"/>
      <c r="B29" s="30"/>
      <c r="C29" s="66"/>
      <c r="D29" s="30"/>
      <c r="E29" s="30"/>
      <c r="F29" s="30"/>
      <c r="G29" s="52"/>
      <c r="H29" s="67"/>
      <c r="I29" s="30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25" right="0.25" top="0.75" bottom="0.75" header="0.3" footer="0.3"/>
  <pageSetup paperSize="9" scale="66" orientation="landscape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90" zoomScaleSheetLayoutView="90" workbookViewId="0">
      <selection activeCell="M35" sqref="M35"/>
    </sheetView>
  </sheetViews>
  <sheetFormatPr defaultRowHeight="13.8" x14ac:dyDescent="0.25"/>
  <cols>
    <col min="1" max="1" width="5.59765625" customWidth="1"/>
    <col min="10" max="10" width="5.3984375" customWidth="1"/>
    <col min="19" max="19" width="10.89843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4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94"/>
    </row>
    <row r="3" spans="1:22" ht="21" x14ac:dyDescent="0.4">
      <c r="A3" s="192" t="s">
        <v>77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73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101.4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60</v>
      </c>
      <c r="C11" s="121">
        <v>1</v>
      </c>
      <c r="D11" s="122">
        <v>0</v>
      </c>
      <c r="E11" s="122">
        <v>2</v>
      </c>
      <c r="F11" s="122">
        <v>28</v>
      </c>
      <c r="G11" s="132">
        <v>228</v>
      </c>
      <c r="H11" s="123">
        <v>400</v>
      </c>
      <c r="I11" s="98">
        <f>H11*G11</f>
        <v>91200</v>
      </c>
      <c r="J11" s="95">
        <v>1</v>
      </c>
      <c r="K11" s="95" t="s">
        <v>39</v>
      </c>
      <c r="L11" s="95">
        <v>30</v>
      </c>
      <c r="M11" s="14">
        <v>7500</v>
      </c>
      <c r="N11" s="14">
        <f>M11*L11</f>
        <v>225000</v>
      </c>
      <c r="O11" s="95">
        <v>8</v>
      </c>
      <c r="P11" s="95">
        <v>30</v>
      </c>
      <c r="Q11" s="14">
        <v>157500</v>
      </c>
      <c r="R11" s="15">
        <f>Q11+I11</f>
        <v>248700</v>
      </c>
      <c r="S11" s="14">
        <v>10000000</v>
      </c>
      <c r="T11" s="98">
        <f>I11</f>
        <v>91200</v>
      </c>
      <c r="U11" s="96">
        <v>0.02</v>
      </c>
      <c r="V11" s="97" t="s">
        <v>117</v>
      </c>
    </row>
    <row r="12" spans="1:22" ht="21" x14ac:dyDescent="0.35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24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scale="58" orientation="landscape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90" zoomScaleSheetLayoutView="100" workbookViewId="0">
      <selection activeCell="K19" sqref="K19"/>
    </sheetView>
  </sheetViews>
  <sheetFormatPr defaultRowHeight="13.8" x14ac:dyDescent="0.25"/>
  <cols>
    <col min="1" max="1" width="5" customWidth="1"/>
    <col min="3" max="3" width="8.69921875" customWidth="1"/>
    <col min="10" max="10" width="5" customWidth="1"/>
    <col min="19" max="19" width="10.5976562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4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94"/>
    </row>
    <row r="3" spans="1:22" ht="21" x14ac:dyDescent="0.4">
      <c r="A3" s="192" t="s">
        <v>131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132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96.6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60</v>
      </c>
      <c r="C11" s="121">
        <v>1</v>
      </c>
      <c r="D11" s="122">
        <v>0</v>
      </c>
      <c r="E11" s="122">
        <v>1</v>
      </c>
      <c r="F11" s="122">
        <v>79</v>
      </c>
      <c r="G11" s="132">
        <v>179</v>
      </c>
      <c r="H11" s="123">
        <v>400</v>
      </c>
      <c r="I11" s="98">
        <f>H11*G11</f>
        <v>71600</v>
      </c>
      <c r="J11" s="95">
        <v>1</v>
      </c>
      <c r="K11" s="95" t="s">
        <v>39</v>
      </c>
      <c r="L11" s="95">
        <v>117</v>
      </c>
      <c r="M11" s="14">
        <v>7500</v>
      </c>
      <c r="N11" s="14">
        <f>M11*L11</f>
        <v>877500</v>
      </c>
      <c r="O11" s="95">
        <v>14</v>
      </c>
      <c r="P11" s="95">
        <v>60</v>
      </c>
      <c r="Q11" s="14">
        <v>351000</v>
      </c>
      <c r="R11" s="15">
        <f>Q11+I11</f>
        <v>422600</v>
      </c>
      <c r="S11" s="14">
        <v>10000000</v>
      </c>
      <c r="T11" s="98">
        <f>I11</f>
        <v>71600</v>
      </c>
      <c r="U11" s="96">
        <v>0.02</v>
      </c>
      <c r="V11" s="97" t="s">
        <v>118</v>
      </c>
    </row>
    <row r="12" spans="1:22" ht="21" x14ac:dyDescent="0.35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24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scale="60" orientation="landscape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100" zoomScaleSheetLayoutView="100" workbookViewId="0">
      <selection activeCell="L19" sqref="L19"/>
    </sheetView>
  </sheetViews>
  <sheetFormatPr defaultRowHeight="13.8" x14ac:dyDescent="0.25"/>
  <cols>
    <col min="1" max="1" width="5.3984375" customWidth="1"/>
    <col min="4" max="4" width="7.09765625" customWidth="1"/>
    <col min="5" max="5" width="7.3984375" customWidth="1"/>
    <col min="6" max="6" width="6.69921875" customWidth="1"/>
    <col min="10" max="10" width="5.5" customWidth="1"/>
    <col min="19" max="19" width="1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4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94"/>
    </row>
    <row r="3" spans="1:22" ht="21" x14ac:dyDescent="0.4">
      <c r="A3" s="192" t="s">
        <v>129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130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98.4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60</v>
      </c>
      <c r="C11" s="121">
        <v>1</v>
      </c>
      <c r="D11" s="122">
        <v>0</v>
      </c>
      <c r="E11" s="122">
        <v>1</v>
      </c>
      <c r="F11" s="122">
        <v>60</v>
      </c>
      <c r="G11" s="132">
        <v>160</v>
      </c>
      <c r="H11" s="123">
        <v>400</v>
      </c>
      <c r="I11" s="98">
        <f>H11*G11</f>
        <v>64000</v>
      </c>
      <c r="J11" s="95">
        <v>1</v>
      </c>
      <c r="K11" s="95" t="s">
        <v>39</v>
      </c>
      <c r="L11" s="95">
        <v>104</v>
      </c>
      <c r="M11" s="14">
        <v>7500</v>
      </c>
      <c r="N11" s="14">
        <f>M11*L11</f>
        <v>780000</v>
      </c>
      <c r="O11" s="95">
        <v>22</v>
      </c>
      <c r="P11" s="95">
        <v>93</v>
      </c>
      <c r="Q11" s="14">
        <v>54600</v>
      </c>
      <c r="R11" s="15">
        <f>Q11+I11</f>
        <v>118600</v>
      </c>
      <c r="S11" s="14">
        <v>10000000</v>
      </c>
      <c r="T11" s="98">
        <f>I11</f>
        <v>64000</v>
      </c>
      <c r="U11" s="96">
        <v>0.02</v>
      </c>
      <c r="V11" s="97" t="s">
        <v>119</v>
      </c>
    </row>
    <row r="12" spans="1:22" ht="21" x14ac:dyDescent="0.35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24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scale="61" orientation="landscape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76"/>
  <sheetViews>
    <sheetView view="pageBreakPreview" zoomScale="110" zoomScaleNormal="100" zoomScaleSheetLayoutView="110" workbookViewId="0">
      <selection activeCell="K20" sqref="K20"/>
    </sheetView>
  </sheetViews>
  <sheetFormatPr defaultRowHeight="13.8" x14ac:dyDescent="0.25"/>
  <cols>
    <col min="1" max="1" width="5.09765625" customWidth="1"/>
    <col min="10" max="10" width="5.5" customWidth="1"/>
    <col min="19" max="19" width="11.0976562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4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94"/>
    </row>
    <row r="3" spans="1:22" ht="21" x14ac:dyDescent="0.4">
      <c r="A3" s="192" t="s">
        <v>127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128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88.95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60</v>
      </c>
      <c r="C11" s="121">
        <v>1</v>
      </c>
      <c r="D11" s="122">
        <v>0</v>
      </c>
      <c r="E11" s="122">
        <v>1</v>
      </c>
      <c r="F11" s="122">
        <v>8</v>
      </c>
      <c r="G11" s="132">
        <v>108</v>
      </c>
      <c r="H11" s="123">
        <v>400</v>
      </c>
      <c r="I11" s="98">
        <f>H11*G11</f>
        <v>43200</v>
      </c>
      <c r="J11" s="95">
        <v>1</v>
      </c>
      <c r="K11" s="95" t="s">
        <v>39</v>
      </c>
      <c r="L11" s="95">
        <v>128</v>
      </c>
      <c r="M11" s="14">
        <v>7500</v>
      </c>
      <c r="N11" s="14">
        <f>M11*L11</f>
        <v>960000</v>
      </c>
      <c r="O11" s="95">
        <v>27</v>
      </c>
      <c r="P11" s="95">
        <v>93</v>
      </c>
      <c r="Q11" s="14">
        <v>67200</v>
      </c>
      <c r="R11" s="15">
        <f>Q11+I11</f>
        <v>110400</v>
      </c>
      <c r="S11" s="14">
        <v>10000000</v>
      </c>
      <c r="T11" s="98">
        <f>I11</f>
        <v>43200</v>
      </c>
      <c r="U11" s="96">
        <v>0.02</v>
      </c>
      <c r="V11" s="97" t="s">
        <v>120</v>
      </c>
    </row>
    <row r="12" spans="1:22" ht="21" x14ac:dyDescent="0.35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24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4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  <row r="49" spans="1:22" ht="21" x14ac:dyDescent="0.4">
      <c r="A49" s="1"/>
      <c r="B49" s="1"/>
      <c r="C49" s="2"/>
      <c r="D49" s="1"/>
      <c r="E49" s="1"/>
      <c r="F49" s="1"/>
      <c r="G49" s="1"/>
      <c r="H49" s="3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4"/>
      <c r="U49" s="1"/>
      <c r="V49" s="94" t="s">
        <v>0</v>
      </c>
    </row>
    <row r="50" spans="1:22" ht="21" x14ac:dyDescent="0.4">
      <c r="A50" s="192" t="s">
        <v>1</v>
      </c>
      <c r="B50" s="192"/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94"/>
    </row>
    <row r="51" spans="1:22" ht="21" x14ac:dyDescent="0.4">
      <c r="A51" s="192" t="s">
        <v>78</v>
      </c>
      <c r="B51" s="192"/>
      <c r="C51" s="192"/>
      <c r="D51" s="192"/>
      <c r="E51" s="192"/>
      <c r="F51" s="192"/>
      <c r="G51" s="192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2"/>
      <c r="V51" s="192"/>
    </row>
    <row r="52" spans="1:22" ht="21" x14ac:dyDescent="0.4">
      <c r="A52" s="193" t="s">
        <v>79</v>
      </c>
      <c r="B52" s="193"/>
      <c r="C52" s="193"/>
      <c r="D52" s="193"/>
      <c r="E52" s="193"/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</row>
    <row r="53" spans="1:22" ht="21" x14ac:dyDescent="0.4">
      <c r="A53" s="194" t="s">
        <v>4</v>
      </c>
      <c r="B53" s="195"/>
      <c r="C53" s="195"/>
      <c r="D53" s="195"/>
      <c r="E53" s="195"/>
      <c r="F53" s="195"/>
      <c r="G53" s="195"/>
      <c r="H53" s="195"/>
      <c r="I53" s="196"/>
      <c r="J53" s="197" t="s">
        <v>5</v>
      </c>
      <c r="K53" s="198"/>
      <c r="L53" s="198"/>
      <c r="M53" s="198"/>
      <c r="N53" s="198"/>
      <c r="O53" s="198"/>
      <c r="P53" s="198"/>
      <c r="Q53" s="199"/>
      <c r="R53" s="200" t="s">
        <v>6</v>
      </c>
      <c r="S53" s="200" t="s">
        <v>7</v>
      </c>
      <c r="T53" s="200" t="s">
        <v>8</v>
      </c>
      <c r="U53" s="200" t="s">
        <v>9</v>
      </c>
      <c r="V53" s="200" t="s">
        <v>10</v>
      </c>
    </row>
    <row r="54" spans="1:22" ht="21" x14ac:dyDescent="0.4">
      <c r="A54" s="183" t="s">
        <v>11</v>
      </c>
      <c r="B54" s="186" t="s">
        <v>12</v>
      </c>
      <c r="C54" s="203" t="s">
        <v>13</v>
      </c>
      <c r="D54" s="205" t="s">
        <v>14</v>
      </c>
      <c r="E54" s="206"/>
      <c r="F54" s="207"/>
      <c r="G54" s="186" t="s">
        <v>15</v>
      </c>
      <c r="H54" s="186" t="s">
        <v>16</v>
      </c>
      <c r="I54" s="186" t="s">
        <v>17</v>
      </c>
      <c r="J54" s="189" t="s">
        <v>11</v>
      </c>
      <c r="K54" s="177" t="s">
        <v>18</v>
      </c>
      <c r="L54" s="177" t="s">
        <v>19</v>
      </c>
      <c r="M54" s="177" t="s">
        <v>20</v>
      </c>
      <c r="N54" s="177" t="s">
        <v>21</v>
      </c>
      <c r="O54" s="197" t="s">
        <v>22</v>
      </c>
      <c r="P54" s="199"/>
      <c r="Q54" s="177" t="s">
        <v>23</v>
      </c>
      <c r="R54" s="201"/>
      <c r="S54" s="201"/>
      <c r="T54" s="201"/>
      <c r="U54" s="201"/>
      <c r="V54" s="201"/>
    </row>
    <row r="55" spans="1:22" x14ac:dyDescent="0.25">
      <c r="A55" s="184"/>
      <c r="B55" s="187"/>
      <c r="C55" s="203"/>
      <c r="D55" s="208"/>
      <c r="E55" s="209"/>
      <c r="F55" s="210"/>
      <c r="G55" s="187"/>
      <c r="H55" s="187"/>
      <c r="I55" s="187"/>
      <c r="J55" s="190"/>
      <c r="K55" s="178"/>
      <c r="L55" s="178"/>
      <c r="M55" s="178"/>
      <c r="N55" s="178"/>
      <c r="O55" s="177" t="s">
        <v>24</v>
      </c>
      <c r="P55" s="180" t="s">
        <v>25</v>
      </c>
      <c r="Q55" s="178"/>
      <c r="R55" s="201"/>
      <c r="S55" s="201"/>
      <c r="T55" s="201"/>
      <c r="U55" s="201"/>
      <c r="V55" s="201"/>
    </row>
    <row r="56" spans="1:22" x14ac:dyDescent="0.25">
      <c r="A56" s="184"/>
      <c r="B56" s="187"/>
      <c r="C56" s="203"/>
      <c r="D56" s="183" t="s">
        <v>26</v>
      </c>
      <c r="E56" s="183" t="s">
        <v>27</v>
      </c>
      <c r="F56" s="183" t="s">
        <v>28</v>
      </c>
      <c r="G56" s="187"/>
      <c r="H56" s="187"/>
      <c r="I56" s="187"/>
      <c r="J56" s="190"/>
      <c r="K56" s="178"/>
      <c r="L56" s="178"/>
      <c r="M56" s="178"/>
      <c r="N56" s="178"/>
      <c r="O56" s="178"/>
      <c r="P56" s="181"/>
      <c r="Q56" s="178"/>
      <c r="R56" s="201"/>
      <c r="S56" s="201"/>
      <c r="T56" s="201"/>
      <c r="U56" s="201"/>
      <c r="V56" s="201"/>
    </row>
    <row r="57" spans="1:22" x14ac:dyDescent="0.25">
      <c r="A57" s="184"/>
      <c r="B57" s="187"/>
      <c r="C57" s="203"/>
      <c r="D57" s="184"/>
      <c r="E57" s="184"/>
      <c r="F57" s="184"/>
      <c r="G57" s="187"/>
      <c r="H57" s="187"/>
      <c r="I57" s="187"/>
      <c r="J57" s="190"/>
      <c r="K57" s="178"/>
      <c r="L57" s="178"/>
      <c r="M57" s="178"/>
      <c r="N57" s="178"/>
      <c r="O57" s="178"/>
      <c r="P57" s="181"/>
      <c r="Q57" s="178"/>
      <c r="R57" s="201"/>
      <c r="S57" s="201"/>
      <c r="T57" s="201"/>
      <c r="U57" s="201"/>
      <c r="V57" s="201"/>
    </row>
    <row r="58" spans="1:22" ht="97.2" customHeight="1" x14ac:dyDescent="0.25">
      <c r="A58" s="185"/>
      <c r="B58" s="188"/>
      <c r="C58" s="204"/>
      <c r="D58" s="185"/>
      <c r="E58" s="185"/>
      <c r="F58" s="185"/>
      <c r="G58" s="188"/>
      <c r="H58" s="188"/>
      <c r="I58" s="188"/>
      <c r="J58" s="191"/>
      <c r="K58" s="179"/>
      <c r="L58" s="179"/>
      <c r="M58" s="179"/>
      <c r="N58" s="179"/>
      <c r="O58" s="179"/>
      <c r="P58" s="182"/>
      <c r="Q58" s="179"/>
      <c r="R58" s="202"/>
      <c r="S58" s="202"/>
      <c r="T58" s="202"/>
      <c r="U58" s="202"/>
      <c r="V58" s="202"/>
    </row>
    <row r="59" spans="1:22" ht="21" x14ac:dyDescent="0.4">
      <c r="A59" s="119">
        <v>1</v>
      </c>
      <c r="B59" s="120" t="s">
        <v>60</v>
      </c>
      <c r="C59" s="121">
        <v>1</v>
      </c>
      <c r="D59" s="122">
        <v>0</v>
      </c>
      <c r="E59" s="122">
        <v>1</v>
      </c>
      <c r="F59" s="122">
        <v>8</v>
      </c>
      <c r="G59" s="132">
        <v>108</v>
      </c>
      <c r="H59" s="123">
        <v>400</v>
      </c>
      <c r="I59" s="98">
        <f>H59*G59</f>
        <v>43200</v>
      </c>
      <c r="J59" s="95">
        <v>1</v>
      </c>
      <c r="K59" s="95" t="s">
        <v>39</v>
      </c>
      <c r="L59" s="95">
        <v>88</v>
      </c>
      <c r="M59" s="14">
        <v>6800</v>
      </c>
      <c r="N59" s="14">
        <f>M59*L59</f>
        <v>598400</v>
      </c>
      <c r="O59" s="95">
        <v>30</v>
      </c>
      <c r="P59" s="95">
        <v>93</v>
      </c>
      <c r="Q59" s="14">
        <v>41888</v>
      </c>
      <c r="R59" s="15">
        <f>Q59+I59</f>
        <v>85088</v>
      </c>
      <c r="S59" s="14">
        <v>10000000</v>
      </c>
      <c r="T59" s="99">
        <v>0</v>
      </c>
      <c r="U59" s="100">
        <v>0</v>
      </c>
      <c r="V59" s="97" t="s">
        <v>80</v>
      </c>
    </row>
    <row r="60" spans="1:22" ht="21" x14ac:dyDescent="0.4">
      <c r="A60" s="17"/>
      <c r="B60" s="18"/>
      <c r="C60" s="19"/>
      <c r="D60" s="20"/>
      <c r="E60" s="20"/>
      <c r="F60" s="20"/>
      <c r="G60" s="21"/>
      <c r="H60" s="22"/>
      <c r="I60" s="23"/>
      <c r="J60" s="24"/>
      <c r="K60" s="25"/>
      <c r="L60" s="25"/>
      <c r="M60" s="25"/>
      <c r="N60" s="25"/>
      <c r="O60" s="25"/>
      <c r="P60" s="25"/>
      <c r="Q60" s="25"/>
      <c r="R60" s="26"/>
      <c r="S60" s="10"/>
      <c r="T60" s="10"/>
      <c r="U60" s="27"/>
      <c r="V60" s="28"/>
    </row>
    <row r="61" spans="1:22" ht="21" x14ac:dyDescent="0.4">
      <c r="A61" s="17"/>
      <c r="B61" s="18"/>
      <c r="C61" s="19"/>
      <c r="D61" s="20"/>
      <c r="E61" s="20"/>
      <c r="F61" s="20"/>
      <c r="G61" s="30"/>
      <c r="H61" s="22"/>
      <c r="I61" s="23"/>
      <c r="J61" s="24"/>
      <c r="K61" s="12"/>
      <c r="L61" s="31"/>
      <c r="M61" s="31"/>
      <c r="N61" s="32"/>
      <c r="O61" s="12"/>
      <c r="P61" s="12"/>
      <c r="Q61" s="32"/>
      <c r="R61" s="10"/>
      <c r="S61" s="10"/>
      <c r="T61" s="10"/>
      <c r="U61" s="27"/>
      <c r="V61" s="28"/>
    </row>
    <row r="62" spans="1:22" ht="21" x14ac:dyDescent="0.4">
      <c r="A62" s="17"/>
      <c r="B62" s="18"/>
      <c r="C62" s="19"/>
      <c r="D62" s="20"/>
      <c r="E62" s="20"/>
      <c r="F62" s="20"/>
      <c r="G62" s="23"/>
      <c r="H62" s="11"/>
      <c r="I62" s="10"/>
      <c r="J62" s="24"/>
      <c r="K62" s="24"/>
      <c r="L62" s="24"/>
      <c r="M62" s="23"/>
      <c r="N62" s="26"/>
      <c r="O62" s="23"/>
      <c r="P62" s="23"/>
      <c r="Q62" s="23"/>
      <c r="R62" s="23"/>
      <c r="S62" s="23"/>
      <c r="T62" s="23"/>
      <c r="U62" s="28"/>
      <c r="V62" s="28"/>
    </row>
    <row r="63" spans="1:22" ht="21" x14ac:dyDescent="0.4">
      <c r="A63" s="17"/>
      <c r="B63" s="18"/>
      <c r="C63" s="19"/>
      <c r="D63" s="20"/>
      <c r="E63" s="20"/>
      <c r="F63" s="20"/>
      <c r="G63" s="23"/>
      <c r="H63" s="22"/>
      <c r="I63" s="3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8"/>
      <c r="V63" s="28"/>
    </row>
    <row r="64" spans="1:22" ht="21" x14ac:dyDescent="0.4">
      <c r="A64" s="34"/>
      <c r="B64" s="35"/>
      <c r="C64" s="36"/>
      <c r="D64" s="37"/>
      <c r="E64" s="37"/>
      <c r="F64" s="37"/>
      <c r="G64" s="38"/>
      <c r="H64" s="39"/>
      <c r="I64" s="38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8"/>
      <c r="V64" s="40"/>
    </row>
    <row r="65" spans="1:22" ht="21" x14ac:dyDescent="0.4">
      <c r="A65" s="34"/>
      <c r="B65" s="35"/>
      <c r="C65" s="36"/>
      <c r="D65" s="37"/>
      <c r="E65" s="37"/>
      <c r="F65" s="37"/>
      <c r="G65" s="38"/>
      <c r="H65" s="39"/>
      <c r="I65" s="38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8"/>
      <c r="V65" s="40"/>
    </row>
    <row r="66" spans="1:22" ht="21" x14ac:dyDescent="0.4">
      <c r="A66" s="34"/>
      <c r="B66" s="35"/>
      <c r="C66" s="36"/>
      <c r="D66" s="37"/>
      <c r="E66" s="37"/>
      <c r="F66" s="37"/>
      <c r="G66" s="38"/>
      <c r="H66" s="39"/>
      <c r="I66" s="38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8"/>
      <c r="V66" s="40"/>
    </row>
    <row r="67" spans="1:22" ht="21" x14ac:dyDescent="0.4">
      <c r="A67" s="17"/>
      <c r="B67" s="18"/>
      <c r="C67" s="19"/>
      <c r="D67" s="20"/>
      <c r="E67" s="20"/>
      <c r="F67" s="20"/>
      <c r="G67" s="76"/>
      <c r="H67" s="22"/>
      <c r="I67" s="23"/>
      <c r="J67" s="78"/>
      <c r="K67" s="41"/>
      <c r="L67" s="23"/>
      <c r="M67" s="23"/>
      <c r="N67" s="23"/>
      <c r="O67" s="23"/>
      <c r="P67" s="23"/>
      <c r="Q67" s="23"/>
      <c r="R67" s="23"/>
      <c r="S67" s="23"/>
      <c r="T67" s="23"/>
      <c r="U67" s="42"/>
      <c r="V67" s="42"/>
    </row>
    <row r="68" spans="1:22" ht="21" x14ac:dyDescent="0.4">
      <c r="A68" s="17"/>
      <c r="B68" s="18"/>
      <c r="C68" s="19"/>
      <c r="D68" s="20"/>
      <c r="E68" s="20"/>
      <c r="F68" s="20"/>
      <c r="G68" s="23"/>
      <c r="H68" s="11"/>
      <c r="I68" s="10"/>
      <c r="J68" s="10"/>
      <c r="K68" s="24"/>
      <c r="L68" s="23"/>
      <c r="M68" s="23"/>
      <c r="N68" s="23"/>
      <c r="O68" s="23"/>
      <c r="P68" s="23"/>
      <c r="Q68" s="23"/>
      <c r="R68" s="23"/>
      <c r="S68" s="23"/>
      <c r="T68" s="23"/>
      <c r="U68" s="28"/>
      <c r="V68" s="28"/>
    </row>
    <row r="69" spans="1:22" ht="21" x14ac:dyDescent="0.4">
      <c r="A69" s="17"/>
      <c r="B69" s="18"/>
      <c r="C69" s="19"/>
      <c r="D69" s="20"/>
      <c r="E69" s="20"/>
      <c r="F69" s="20"/>
      <c r="G69" s="23"/>
      <c r="H69" s="11"/>
      <c r="I69" s="10"/>
      <c r="J69" s="10"/>
      <c r="K69" s="24"/>
      <c r="L69" s="23"/>
      <c r="M69" s="23"/>
      <c r="N69" s="23"/>
      <c r="O69" s="23"/>
      <c r="P69" s="23"/>
      <c r="Q69" s="23"/>
      <c r="R69" s="23"/>
      <c r="S69" s="23"/>
      <c r="T69" s="23"/>
      <c r="U69" s="44"/>
      <c r="V69" s="44"/>
    </row>
    <row r="70" spans="1:22" ht="21" x14ac:dyDescent="0.4">
      <c r="A70" s="45"/>
      <c r="B70" s="45"/>
      <c r="C70" s="46"/>
      <c r="D70" s="45"/>
      <c r="E70" s="45"/>
      <c r="F70" s="45"/>
      <c r="G70" s="47"/>
      <c r="H70" s="48"/>
      <c r="I70" s="49"/>
      <c r="J70" s="47"/>
      <c r="K70" s="50"/>
      <c r="L70" s="47"/>
      <c r="M70" s="47"/>
      <c r="N70" s="50"/>
      <c r="O70" s="47"/>
      <c r="P70" s="47"/>
      <c r="Q70" s="47"/>
      <c r="R70" s="47"/>
      <c r="S70" s="47"/>
      <c r="T70" s="47"/>
      <c r="U70" s="51"/>
      <c r="V70" s="51"/>
    </row>
    <row r="71" spans="1:22" ht="21" x14ac:dyDescent="0.4">
      <c r="A71" s="1"/>
      <c r="B71" s="1"/>
      <c r="C71" s="2"/>
      <c r="D71" s="1"/>
      <c r="E71" s="1"/>
      <c r="F71" s="1"/>
      <c r="G71" s="1"/>
      <c r="H71" s="3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21" x14ac:dyDescent="0.4">
      <c r="A72" s="52"/>
      <c r="B72" s="53" t="s">
        <v>29</v>
      </c>
      <c r="C72" s="54" t="s">
        <v>30</v>
      </c>
      <c r="D72" s="55"/>
      <c r="E72" s="56"/>
      <c r="F72" s="57"/>
      <c r="G72" s="53"/>
      <c r="H72" s="58"/>
      <c r="I72" s="53" t="s">
        <v>31</v>
      </c>
      <c r="J72" s="59"/>
      <c r="K72" s="59"/>
      <c r="L72" s="60"/>
      <c r="M72" s="60"/>
      <c r="N72" s="60"/>
      <c r="O72" s="1"/>
      <c r="P72" s="1"/>
      <c r="Q72" s="1"/>
      <c r="R72" s="1"/>
      <c r="S72" s="1"/>
      <c r="T72" s="1"/>
      <c r="U72" s="1"/>
      <c r="V72" s="1"/>
    </row>
    <row r="73" spans="1:22" ht="21" x14ac:dyDescent="0.4">
      <c r="A73" s="52"/>
      <c r="B73" s="53"/>
      <c r="C73" s="54"/>
      <c r="D73" s="55"/>
      <c r="E73" s="56"/>
      <c r="F73" s="57"/>
      <c r="G73" s="53"/>
      <c r="H73" s="58"/>
      <c r="I73" s="53" t="s">
        <v>32</v>
      </c>
      <c r="J73" s="59"/>
      <c r="K73" s="59"/>
      <c r="L73" s="60"/>
      <c r="M73" s="60"/>
      <c r="N73" s="60"/>
      <c r="O73" s="1"/>
      <c r="P73" s="1"/>
      <c r="Q73" s="1"/>
      <c r="R73" s="1"/>
      <c r="S73" s="1"/>
      <c r="T73" s="1"/>
      <c r="U73" s="1"/>
      <c r="V73" s="1"/>
    </row>
    <row r="74" spans="1:22" ht="21" x14ac:dyDescent="0.4">
      <c r="A74" s="52"/>
      <c r="B74" s="53"/>
      <c r="C74" s="54"/>
      <c r="D74" s="55"/>
      <c r="E74" s="56"/>
      <c r="F74" s="57"/>
      <c r="G74" s="53"/>
      <c r="H74" s="58"/>
      <c r="I74" s="53" t="s">
        <v>33</v>
      </c>
      <c r="J74" s="59"/>
      <c r="K74" s="59"/>
      <c r="L74" s="60"/>
      <c r="M74" s="60"/>
      <c r="N74" s="59"/>
      <c r="O74" s="1"/>
      <c r="P74" s="1"/>
      <c r="Q74" s="1"/>
      <c r="R74" s="1"/>
      <c r="S74" s="52"/>
      <c r="T74" s="52"/>
      <c r="U74" s="52"/>
      <c r="V74" s="52"/>
    </row>
    <row r="75" spans="1:22" ht="21" x14ac:dyDescent="0.4">
      <c r="A75" s="52"/>
      <c r="B75" s="53"/>
      <c r="C75" s="54"/>
      <c r="D75" s="55"/>
      <c r="E75" s="56"/>
      <c r="F75" s="57"/>
      <c r="G75" s="53"/>
      <c r="H75" s="61"/>
      <c r="I75" s="53" t="s">
        <v>34</v>
      </c>
      <c r="J75" s="61"/>
      <c r="K75" s="61"/>
      <c r="L75" s="62"/>
      <c r="M75" s="62"/>
      <c r="N75" s="58"/>
      <c r="O75" s="1"/>
      <c r="P75" s="1"/>
      <c r="Q75" s="1"/>
      <c r="R75" s="1"/>
      <c r="S75" s="52"/>
      <c r="T75" s="52"/>
      <c r="U75" s="52"/>
      <c r="V75" s="52"/>
    </row>
    <row r="76" spans="1:22" ht="21" x14ac:dyDescent="0.4">
      <c r="A76" s="30"/>
      <c r="B76" s="56"/>
      <c r="C76" s="63"/>
      <c r="D76" s="56"/>
      <c r="E76" s="56"/>
      <c r="F76" s="57"/>
      <c r="G76" s="64"/>
      <c r="H76" s="61"/>
      <c r="I76" s="64" t="s">
        <v>35</v>
      </c>
      <c r="J76" s="61"/>
      <c r="K76" s="61"/>
      <c r="L76" s="65"/>
      <c r="M76" s="65"/>
      <c r="N76" s="65"/>
      <c r="O76" s="4"/>
      <c r="P76" s="4"/>
      <c r="Q76" s="4"/>
      <c r="R76" s="4"/>
      <c r="S76" s="4"/>
      <c r="T76" s="4"/>
      <c r="U76" s="4"/>
      <c r="V76" s="4"/>
    </row>
  </sheetData>
  <mergeCells count="58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50:U50"/>
    <mergeCell ref="A52:V52"/>
    <mergeCell ref="A53:I53"/>
    <mergeCell ref="J53:Q53"/>
    <mergeCell ref="R53:R58"/>
    <mergeCell ref="S53:S58"/>
    <mergeCell ref="T53:T58"/>
    <mergeCell ref="K54:K58"/>
    <mergeCell ref="L54:L58"/>
    <mergeCell ref="A51:V51"/>
    <mergeCell ref="M54:M58"/>
    <mergeCell ref="N54:N58"/>
    <mergeCell ref="O54:P54"/>
    <mergeCell ref="Q54:Q58"/>
    <mergeCell ref="U53:U58"/>
    <mergeCell ref="V53:V58"/>
    <mergeCell ref="A54:A58"/>
    <mergeCell ref="B54:B58"/>
    <mergeCell ref="C54:C58"/>
    <mergeCell ref="D54:F55"/>
    <mergeCell ref="G54:G58"/>
    <mergeCell ref="D56:D58"/>
    <mergeCell ref="E56:E58"/>
    <mergeCell ref="F56:F58"/>
    <mergeCell ref="H54:H58"/>
    <mergeCell ref="I54:I58"/>
    <mergeCell ref="J54:J58"/>
    <mergeCell ref="O55:O58"/>
    <mergeCell ref="P55:P58"/>
  </mergeCells>
  <pageMargins left="0.7" right="0.7" top="0.75" bottom="0.75" header="0.3" footer="0.3"/>
  <pageSetup scale="59" orientation="landscape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90" zoomScaleSheetLayoutView="100" workbookViewId="0">
      <selection activeCell="P21" sqref="P21"/>
    </sheetView>
  </sheetViews>
  <sheetFormatPr defaultRowHeight="13.8" x14ac:dyDescent="0.25"/>
  <cols>
    <col min="1" max="1" width="5" customWidth="1"/>
    <col min="4" max="4" width="6.69921875" customWidth="1"/>
    <col min="5" max="5" width="6.19921875" customWidth="1"/>
    <col min="6" max="6" width="6.3984375" customWidth="1"/>
    <col min="10" max="10" width="5.59765625" customWidth="1"/>
    <col min="18" max="18" width="10.69921875" customWidth="1"/>
    <col min="19" max="19" width="10.59765625" customWidth="1"/>
    <col min="20" max="20" width="10.89843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94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94"/>
    </row>
    <row r="3" spans="1:22" ht="21" x14ac:dyDescent="0.4">
      <c r="A3" s="192" t="s">
        <v>81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82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101.4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60</v>
      </c>
      <c r="C11" s="121">
        <v>1</v>
      </c>
      <c r="D11" s="122">
        <v>0</v>
      </c>
      <c r="E11" s="122">
        <v>2</v>
      </c>
      <c r="F11" s="122">
        <v>67</v>
      </c>
      <c r="G11" s="132">
        <v>267</v>
      </c>
      <c r="H11" s="123">
        <v>400</v>
      </c>
      <c r="I11" s="98">
        <f>H11*G11</f>
        <v>106800</v>
      </c>
      <c r="J11" s="95">
        <v>1</v>
      </c>
      <c r="K11" s="95" t="s">
        <v>39</v>
      </c>
      <c r="L11" s="95">
        <v>168</v>
      </c>
      <c r="M11" s="14">
        <v>7500</v>
      </c>
      <c r="N11" s="14">
        <f>M11*L11</f>
        <v>1260000</v>
      </c>
      <c r="O11" s="95">
        <v>9</v>
      </c>
      <c r="P11" s="95">
        <v>35</v>
      </c>
      <c r="Q11" s="14">
        <v>819000</v>
      </c>
      <c r="R11" s="15">
        <f>Q11+I11</f>
        <v>925800</v>
      </c>
      <c r="S11" s="14">
        <v>50000000</v>
      </c>
      <c r="T11" s="98">
        <f>I11</f>
        <v>106800</v>
      </c>
      <c r="U11" s="96">
        <v>0.02</v>
      </c>
      <c r="V11" s="97" t="s">
        <v>121</v>
      </c>
    </row>
    <row r="12" spans="1:22" ht="21" x14ac:dyDescent="0.35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24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scale="61" orientation="landscape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8"/>
  <sheetViews>
    <sheetView view="pageBreakPreview" zoomScale="90" zoomScaleNormal="100" zoomScaleSheetLayoutView="90" workbookViewId="0">
      <selection activeCell="Q27" sqref="Q27"/>
    </sheetView>
  </sheetViews>
  <sheetFormatPr defaultRowHeight="13.8" x14ac:dyDescent="0.25"/>
  <cols>
    <col min="1" max="1" width="4.19921875" customWidth="1"/>
    <col min="10" max="10" width="4.09765625" customWidth="1"/>
    <col min="14" max="14" width="10.8984375" bestFit="1" customWidth="1"/>
    <col min="17" max="17" width="10.8984375" bestFit="1" customWidth="1"/>
    <col min="19" max="19" width="12" customWidth="1"/>
  </cols>
  <sheetData>
    <row r="1" spans="1:25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56" t="s">
        <v>0</v>
      </c>
    </row>
    <row r="2" spans="1:25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56"/>
    </row>
    <row r="3" spans="1:25" ht="21" x14ac:dyDescent="0.4">
      <c r="A3" s="192" t="s">
        <v>91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5" ht="21" x14ac:dyDescent="0.4">
      <c r="A4" s="193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5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5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5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5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5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5" ht="97.2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5" ht="21" x14ac:dyDescent="0.4">
      <c r="A11" s="119">
        <v>1</v>
      </c>
      <c r="B11" s="120" t="s">
        <v>92</v>
      </c>
      <c r="C11" s="121">
        <v>1</v>
      </c>
      <c r="D11" s="122">
        <v>0</v>
      </c>
      <c r="E11" s="122">
        <v>2</v>
      </c>
      <c r="F11" s="122">
        <v>10</v>
      </c>
      <c r="G11" s="132">
        <v>50</v>
      </c>
      <c r="H11" s="123">
        <v>200</v>
      </c>
      <c r="I11" s="98">
        <f>H11*G11</f>
        <v>10000</v>
      </c>
      <c r="J11" s="95">
        <v>1</v>
      </c>
      <c r="K11" s="95" t="s">
        <v>39</v>
      </c>
      <c r="L11" s="95">
        <v>24</v>
      </c>
      <c r="M11" s="14">
        <v>7500</v>
      </c>
      <c r="N11" s="14">
        <f>M11*L11</f>
        <v>180000</v>
      </c>
      <c r="O11" s="95">
        <v>22</v>
      </c>
      <c r="P11" s="95">
        <v>93</v>
      </c>
      <c r="Q11" s="14">
        <v>12600</v>
      </c>
      <c r="R11" s="15">
        <f>Q11+I11</f>
        <v>22600</v>
      </c>
      <c r="S11" s="14">
        <v>10000000</v>
      </c>
      <c r="T11" s="98">
        <f>I11</f>
        <v>10000</v>
      </c>
      <c r="U11" s="96">
        <v>0.02</v>
      </c>
      <c r="V11" s="97" t="s">
        <v>97</v>
      </c>
      <c r="Y11" t="s">
        <v>95</v>
      </c>
    </row>
    <row r="12" spans="1:25" ht="21" x14ac:dyDescent="0.4">
      <c r="A12" s="17"/>
      <c r="B12" s="18"/>
      <c r="C12" s="19"/>
      <c r="D12" s="20"/>
      <c r="E12" s="20"/>
      <c r="F12" s="20"/>
      <c r="G12" s="127">
        <v>60</v>
      </c>
      <c r="H12" s="128">
        <v>200</v>
      </c>
      <c r="I12" s="110">
        <f>H12*G12</f>
        <v>12000</v>
      </c>
      <c r="J12" s="102">
        <v>2</v>
      </c>
      <c r="K12" s="95" t="s">
        <v>39</v>
      </c>
      <c r="L12" s="102">
        <v>75</v>
      </c>
      <c r="M12" s="73">
        <v>7500</v>
      </c>
      <c r="N12" s="73">
        <f>M12*L12</f>
        <v>562500</v>
      </c>
      <c r="O12" s="102">
        <v>17</v>
      </c>
      <c r="P12" s="160">
        <v>79</v>
      </c>
      <c r="Q12" s="73">
        <v>118125</v>
      </c>
      <c r="R12" s="117">
        <f>Q12+I12</f>
        <v>130125</v>
      </c>
      <c r="S12" s="14">
        <v>10000000</v>
      </c>
      <c r="T12" s="98">
        <f>I12</f>
        <v>12000</v>
      </c>
      <c r="U12" s="96">
        <v>0.02</v>
      </c>
      <c r="V12" s="28">
        <v>2.4</v>
      </c>
      <c r="Y12" t="s">
        <v>93</v>
      </c>
    </row>
    <row r="13" spans="1:25" ht="21" x14ac:dyDescent="0.4">
      <c r="A13" s="17"/>
      <c r="B13" s="18"/>
      <c r="C13" s="19"/>
      <c r="D13" s="20"/>
      <c r="E13" s="20"/>
      <c r="F13" s="20"/>
      <c r="G13" s="4">
        <v>50</v>
      </c>
      <c r="H13" s="128">
        <v>200</v>
      </c>
      <c r="I13" s="110">
        <f>H13*G13</f>
        <v>10000</v>
      </c>
      <c r="J13" s="102">
        <v>3</v>
      </c>
      <c r="K13" s="95" t="s">
        <v>39</v>
      </c>
      <c r="L13" s="159">
        <v>168</v>
      </c>
      <c r="M13" s="73">
        <v>7500</v>
      </c>
      <c r="N13" s="15">
        <f>M13*L13</f>
        <v>1260000</v>
      </c>
      <c r="O13" s="95">
        <v>32</v>
      </c>
      <c r="P13" s="161">
        <v>93</v>
      </c>
      <c r="Q13" s="15">
        <v>88200</v>
      </c>
      <c r="R13" s="98">
        <f>Q13+I13</f>
        <v>98200</v>
      </c>
      <c r="S13" s="14">
        <v>10000000</v>
      </c>
      <c r="T13" s="98">
        <f>I13</f>
        <v>10000</v>
      </c>
      <c r="U13" s="96">
        <v>0.02</v>
      </c>
      <c r="V13" s="163">
        <v>2</v>
      </c>
      <c r="Y13" t="s">
        <v>94</v>
      </c>
    </row>
    <row r="14" spans="1:25" ht="21" x14ac:dyDescent="0.4">
      <c r="A14" s="17"/>
      <c r="B14" s="18"/>
      <c r="C14" s="19"/>
      <c r="D14" s="20"/>
      <c r="E14" s="20"/>
      <c r="F14" s="20"/>
      <c r="G14" s="110">
        <v>50</v>
      </c>
      <c r="H14" s="123">
        <v>200</v>
      </c>
      <c r="I14" s="98">
        <f>H14*G14</f>
        <v>10000</v>
      </c>
      <c r="J14" s="102">
        <v>4</v>
      </c>
      <c r="K14" s="95" t="s">
        <v>39</v>
      </c>
      <c r="L14" s="102">
        <v>90</v>
      </c>
      <c r="M14" s="73">
        <v>7500</v>
      </c>
      <c r="N14" s="117">
        <f>M14*L14</f>
        <v>675000</v>
      </c>
      <c r="O14" s="162">
        <v>18</v>
      </c>
      <c r="P14" s="162">
        <v>86</v>
      </c>
      <c r="Q14" s="110">
        <v>94500</v>
      </c>
      <c r="R14" s="110">
        <f>Q14+I14</f>
        <v>104500</v>
      </c>
      <c r="S14" s="14">
        <v>10000000</v>
      </c>
      <c r="T14" s="110">
        <f>I14</f>
        <v>10000</v>
      </c>
      <c r="U14" s="96">
        <v>0.02</v>
      </c>
      <c r="V14" s="163">
        <v>2</v>
      </c>
      <c r="Y14" t="s">
        <v>96</v>
      </c>
    </row>
    <row r="15" spans="1:25" ht="21" x14ac:dyDescent="0.4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5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4" orientation="landscape" horizontalDpi="0" verticalDpi="0" r:id="rId1"/>
  <colBreaks count="1" manualBreakCount="1">
    <brk id="22" max="1048575" man="1"/>
  </colBreaks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100" zoomScaleSheetLayoutView="90" workbookViewId="0">
      <selection activeCell="A3" sqref="A3:V3"/>
    </sheetView>
  </sheetViews>
  <sheetFormatPr defaultRowHeight="13.8" x14ac:dyDescent="0.25"/>
  <cols>
    <col min="1" max="1" width="4.19921875" customWidth="1"/>
    <col min="10" max="10" width="5.09765625" customWidth="1"/>
    <col min="19" max="19" width="11.5976562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58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58"/>
    </row>
    <row r="3" spans="1:22" ht="21" x14ac:dyDescent="0.4">
      <c r="A3" s="192" t="s">
        <v>126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99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96.6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60</v>
      </c>
      <c r="C11" s="121">
        <v>1</v>
      </c>
      <c r="D11" s="122">
        <v>0</v>
      </c>
      <c r="E11" s="122">
        <v>1</v>
      </c>
      <c r="F11" s="122">
        <v>80</v>
      </c>
      <c r="G11" s="98">
        <v>180</v>
      </c>
      <c r="H11" s="123">
        <v>200</v>
      </c>
      <c r="I11" s="98">
        <f>H11*G11</f>
        <v>36000</v>
      </c>
      <c r="J11" s="95"/>
      <c r="K11" s="95"/>
      <c r="L11" s="95"/>
      <c r="M11" s="14"/>
      <c r="N11" s="14"/>
      <c r="O11" s="95"/>
      <c r="P11" s="95"/>
      <c r="Q11" s="14"/>
      <c r="R11" s="15"/>
      <c r="S11" s="14" t="s">
        <v>89</v>
      </c>
      <c r="T11" s="15">
        <f>I11</f>
        <v>36000</v>
      </c>
      <c r="U11" s="13">
        <v>0.01</v>
      </c>
      <c r="V11" s="90">
        <v>3.6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</row>
    <row r="13" spans="1:22" ht="21" x14ac:dyDescent="0.4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4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24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4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5" orientation="landscape" horizontalDpi="0" verticalDpi="0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60" zoomScaleNormal="100" workbookViewId="0">
      <selection activeCell="R24" sqref="R24"/>
    </sheetView>
  </sheetViews>
  <sheetFormatPr defaultRowHeight="13.8" x14ac:dyDescent="0.25"/>
  <cols>
    <col min="1" max="1" width="4.69921875" customWidth="1"/>
    <col min="10" max="10" width="5.19921875" customWidth="1"/>
    <col min="14" max="14" width="9.89843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58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58"/>
    </row>
    <row r="3" spans="1:22" ht="21" x14ac:dyDescent="0.4">
      <c r="A3" s="192" t="s">
        <v>100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99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98.4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98</v>
      </c>
      <c r="C11" s="121">
        <v>1</v>
      </c>
      <c r="D11" s="122">
        <v>0</v>
      </c>
      <c r="E11" s="122">
        <v>2</v>
      </c>
      <c r="F11" s="122">
        <v>16</v>
      </c>
      <c r="G11" s="98">
        <v>216</v>
      </c>
      <c r="H11" s="123">
        <v>200</v>
      </c>
      <c r="I11" s="98">
        <f>H11*G11</f>
        <v>43200</v>
      </c>
      <c r="J11" s="95">
        <v>1</v>
      </c>
      <c r="K11" s="95" t="s">
        <v>39</v>
      </c>
      <c r="L11" s="95">
        <v>143</v>
      </c>
      <c r="M11" s="14">
        <v>7800</v>
      </c>
      <c r="N11" s="14">
        <f>M11*L11</f>
        <v>1115400</v>
      </c>
      <c r="O11" s="95">
        <v>10</v>
      </c>
      <c r="P11" s="95">
        <v>40</v>
      </c>
      <c r="Q11" s="14">
        <v>669240</v>
      </c>
      <c r="R11" s="15">
        <f>Q11+Q12+I11</f>
        <v>718740</v>
      </c>
      <c r="S11" s="109" t="s">
        <v>89</v>
      </c>
      <c r="T11" s="15">
        <f>I11</f>
        <v>43200</v>
      </c>
      <c r="U11" s="13">
        <v>0.02</v>
      </c>
      <c r="V11" s="90">
        <v>8.64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102">
        <v>2</v>
      </c>
      <c r="K12" s="95" t="s">
        <v>39</v>
      </c>
      <c r="L12" s="102">
        <v>12</v>
      </c>
      <c r="M12" s="25">
        <v>7500</v>
      </c>
      <c r="N12" s="73">
        <f>M12*L12</f>
        <v>90000</v>
      </c>
      <c r="O12" s="102">
        <v>20</v>
      </c>
      <c r="P12" s="102">
        <v>93</v>
      </c>
      <c r="Q12" s="73">
        <v>6300</v>
      </c>
      <c r="R12" s="26"/>
      <c r="S12" s="10"/>
      <c r="T12" s="10"/>
      <c r="U12" s="27"/>
      <c r="V12" s="28"/>
    </row>
    <row r="13" spans="1:22" ht="21" x14ac:dyDescent="0.4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4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24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4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6" orientation="landscape" horizontalDpi="0" verticalDpi="0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100" zoomScaleSheetLayoutView="90" workbookViewId="0">
      <selection activeCell="I21" sqref="I21"/>
    </sheetView>
  </sheetViews>
  <sheetFormatPr defaultRowHeight="13.8" x14ac:dyDescent="0.25"/>
  <cols>
    <col min="1" max="1" width="4.69921875" customWidth="1"/>
    <col min="10" max="10" width="5.19921875" customWidth="1"/>
    <col min="14" max="14" width="9.89843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58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58"/>
    </row>
    <row r="3" spans="1:22" ht="21" x14ac:dyDescent="0.4">
      <c r="A3" s="192" t="s">
        <v>101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99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98.4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98</v>
      </c>
      <c r="C11" s="121">
        <v>1</v>
      </c>
      <c r="D11" s="122">
        <v>0</v>
      </c>
      <c r="E11" s="122">
        <v>1</v>
      </c>
      <c r="F11" s="122">
        <v>75</v>
      </c>
      <c r="G11" s="98">
        <v>216</v>
      </c>
      <c r="H11" s="123">
        <v>400</v>
      </c>
      <c r="I11" s="98">
        <f>H11*G11</f>
        <v>86400</v>
      </c>
      <c r="J11" s="95">
        <v>1</v>
      </c>
      <c r="K11" s="95" t="s">
        <v>39</v>
      </c>
      <c r="L11" s="95">
        <v>48</v>
      </c>
      <c r="M11" s="14">
        <v>7800</v>
      </c>
      <c r="N11" s="14">
        <f>M11*L11</f>
        <v>374400</v>
      </c>
      <c r="O11" s="95">
        <v>25</v>
      </c>
      <c r="P11" s="95">
        <v>93</v>
      </c>
      <c r="Q11" s="14">
        <v>26208</v>
      </c>
      <c r="R11" s="15">
        <f>Q11+Q12+I11</f>
        <v>112608</v>
      </c>
      <c r="S11" s="109" t="s">
        <v>89</v>
      </c>
      <c r="T11" s="15">
        <f>I11</f>
        <v>86400</v>
      </c>
      <c r="U11" s="13">
        <v>0.02</v>
      </c>
      <c r="V11" s="90">
        <v>17.28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102"/>
      <c r="K12" s="95"/>
      <c r="L12" s="102"/>
      <c r="M12" s="25"/>
      <c r="N12" s="73"/>
      <c r="O12" s="102"/>
      <c r="P12" s="102"/>
      <c r="Q12" s="73"/>
      <c r="R12" s="26"/>
      <c r="S12" s="10"/>
      <c r="T12" s="10"/>
      <c r="U12" s="27"/>
      <c r="V12" s="28"/>
    </row>
    <row r="13" spans="1:22" ht="21" x14ac:dyDescent="0.4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4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24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4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6" orientation="landscape" horizontalDpi="0" verticalDpi="0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100" zoomScaleSheetLayoutView="100" workbookViewId="0">
      <selection activeCell="T18" sqref="T18"/>
    </sheetView>
  </sheetViews>
  <sheetFormatPr defaultRowHeight="13.8" x14ac:dyDescent="0.25"/>
  <cols>
    <col min="1" max="1" width="4.69921875" customWidth="1"/>
    <col min="10" max="10" width="5.19921875" customWidth="1"/>
    <col min="14" max="14" width="9.89843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58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58"/>
    </row>
    <row r="3" spans="1:22" ht="21" x14ac:dyDescent="0.4">
      <c r="A3" s="192" t="s">
        <v>102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103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98.4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98</v>
      </c>
      <c r="C11" s="121">
        <v>1</v>
      </c>
      <c r="D11" s="122">
        <v>0</v>
      </c>
      <c r="E11" s="122">
        <v>0</v>
      </c>
      <c r="F11" s="122">
        <v>72</v>
      </c>
      <c r="G11" s="98">
        <v>72</v>
      </c>
      <c r="H11" s="123">
        <v>200</v>
      </c>
      <c r="I11" s="98">
        <f>H11*G11</f>
        <v>14400</v>
      </c>
      <c r="J11" s="95">
        <v>1</v>
      </c>
      <c r="K11" s="95" t="s">
        <v>39</v>
      </c>
      <c r="L11" s="95">
        <v>24</v>
      </c>
      <c r="M11" s="14">
        <v>7500</v>
      </c>
      <c r="N11" s="14">
        <f>M11*L11</f>
        <v>180000</v>
      </c>
      <c r="O11" s="95">
        <v>25</v>
      </c>
      <c r="P11" s="95">
        <v>93</v>
      </c>
      <c r="Q11" s="14">
        <v>26208</v>
      </c>
      <c r="R11" s="15">
        <f>Q11+Q12+I11</f>
        <v>40608</v>
      </c>
      <c r="S11" s="109" t="s">
        <v>89</v>
      </c>
      <c r="T11" s="15">
        <f>I11</f>
        <v>14400</v>
      </c>
      <c r="U11" s="13">
        <v>0.02</v>
      </c>
      <c r="V11" s="90">
        <v>2.88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102"/>
      <c r="K12" s="95"/>
      <c r="L12" s="102"/>
      <c r="M12" s="25"/>
      <c r="N12" s="73"/>
      <c r="O12" s="102"/>
      <c r="P12" s="102"/>
      <c r="Q12" s="73"/>
      <c r="R12" s="26"/>
      <c r="S12" s="10"/>
      <c r="T12" s="10"/>
      <c r="U12" s="27"/>
      <c r="V12" s="28"/>
    </row>
    <row r="13" spans="1:22" ht="21" x14ac:dyDescent="0.4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</row>
    <row r="14" spans="1:22" ht="21" x14ac:dyDescent="0.4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24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4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6" orientation="landscape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29"/>
  <sheetViews>
    <sheetView view="pageBreakPreview" topLeftCell="I1" zoomScale="80" zoomScaleNormal="91" zoomScaleSheetLayoutView="80" workbookViewId="0">
      <selection activeCell="R27" sqref="R27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8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9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5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5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5"/>
    </row>
    <row r="3" spans="1:25" x14ac:dyDescent="0.4">
      <c r="A3" s="192" t="s">
        <v>49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5" x14ac:dyDescent="0.4">
      <c r="A4" s="193" t="s">
        <v>50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5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5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5" x14ac:dyDescent="0.4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5" x14ac:dyDescent="0.4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5" ht="21" customHeight="1" x14ac:dyDescent="0.4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5" x14ac:dyDescent="0.4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5" x14ac:dyDescent="0.4">
      <c r="A11" s="119">
        <v>1</v>
      </c>
      <c r="B11" s="120" t="s">
        <v>38</v>
      </c>
      <c r="C11" s="121">
        <v>2</v>
      </c>
      <c r="D11" s="122">
        <v>0</v>
      </c>
      <c r="E11" s="122">
        <v>0</v>
      </c>
      <c r="F11" s="122">
        <v>94</v>
      </c>
      <c r="G11" s="98">
        <v>94</v>
      </c>
      <c r="H11" s="123">
        <v>600</v>
      </c>
      <c r="I11" s="98">
        <v>56400</v>
      </c>
      <c r="J11" s="95">
        <v>1</v>
      </c>
      <c r="K11" s="95" t="s">
        <v>39</v>
      </c>
      <c r="L11" s="95">
        <v>143</v>
      </c>
      <c r="M11" s="109">
        <v>9100</v>
      </c>
      <c r="N11" s="14">
        <f>M11*L11</f>
        <v>1301300</v>
      </c>
      <c r="O11" s="95">
        <v>15</v>
      </c>
      <c r="P11" s="95">
        <v>20</v>
      </c>
      <c r="Q11" s="14">
        <v>1041040</v>
      </c>
      <c r="R11" s="15">
        <f>Q11+I11</f>
        <v>1097440</v>
      </c>
      <c r="S11" s="14">
        <v>50000000</v>
      </c>
      <c r="T11" s="15">
        <v>0</v>
      </c>
      <c r="U11" s="13"/>
      <c r="V11" s="16"/>
    </row>
    <row r="12" spans="1:25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>
        <v>0</v>
      </c>
      <c r="T12" s="132">
        <v>592617.6</v>
      </c>
      <c r="U12" s="118">
        <v>0.3</v>
      </c>
      <c r="V12" s="28">
        <v>1778</v>
      </c>
      <c r="W12" s="29"/>
    </row>
    <row r="13" spans="1:25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  <c r="W13" s="29"/>
    </row>
    <row r="14" spans="1:25" x14ac:dyDescent="0.4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  <c r="W14" s="29"/>
    </row>
    <row r="15" spans="1:25" x14ac:dyDescent="0.4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  <c r="W15" s="29"/>
      <c r="Y15" s="151"/>
    </row>
    <row r="16" spans="1:25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  <c r="Y16" s="151"/>
    </row>
    <row r="17" spans="1:23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  <c r="W17" s="29"/>
    </row>
    <row r="18" spans="1:23" x14ac:dyDescent="0.35">
      <c r="A18" s="34"/>
      <c r="B18" s="35"/>
      <c r="C18" s="36"/>
      <c r="D18" s="37"/>
      <c r="E18" s="37"/>
      <c r="F18" s="37"/>
      <c r="G18" s="76"/>
      <c r="H18" s="22"/>
      <c r="I18" s="23"/>
      <c r="J18" s="76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  <c r="W18" s="29"/>
    </row>
    <row r="19" spans="1:23" x14ac:dyDescent="0.35">
      <c r="A19" s="17"/>
      <c r="B19" s="18"/>
      <c r="C19" s="19"/>
      <c r="D19" s="20"/>
      <c r="E19" s="20"/>
      <c r="F19" s="20"/>
      <c r="G19" s="78"/>
      <c r="H19" s="11"/>
      <c r="I19" s="10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  <c r="W19" s="29"/>
    </row>
    <row r="20" spans="1:23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  <c r="W20" s="43"/>
    </row>
    <row r="21" spans="1:23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  <c r="W21" s="29"/>
    </row>
    <row r="22" spans="1:23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  <c r="W22" s="29"/>
    </row>
    <row r="23" spans="1:23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3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3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</row>
    <row r="29" spans="1:23" x14ac:dyDescent="0.4">
      <c r="A29" s="30"/>
      <c r="B29" s="30"/>
      <c r="C29" s="66"/>
      <c r="D29" s="30"/>
      <c r="E29" s="30"/>
      <c r="F29" s="30"/>
      <c r="G29" s="52"/>
      <c r="H29" s="67"/>
      <c r="I29" s="30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25" right="0.25" top="0.75" bottom="0.75" header="0.3" footer="0.3"/>
  <pageSetup paperSize="9" scale="65" orientation="landscape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100" zoomScaleSheetLayoutView="90" workbookViewId="0">
      <selection activeCell="T25" sqref="T25"/>
    </sheetView>
  </sheetViews>
  <sheetFormatPr defaultRowHeight="13.8" x14ac:dyDescent="0.25"/>
  <cols>
    <col min="1" max="1" width="4.69921875" customWidth="1"/>
    <col min="10" max="10" width="5.19921875" customWidth="1"/>
    <col min="11" max="11" width="10.69921875" customWidth="1"/>
    <col min="14" max="14" width="9.89843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58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58"/>
    </row>
    <row r="3" spans="1:22" ht="21" x14ac:dyDescent="0.4">
      <c r="A3" s="192" t="s">
        <v>104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103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98.4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98</v>
      </c>
      <c r="C11" s="121">
        <v>1</v>
      </c>
      <c r="D11" s="122">
        <v>0</v>
      </c>
      <c r="E11" s="122">
        <v>2</v>
      </c>
      <c r="F11" s="122">
        <v>10</v>
      </c>
      <c r="G11" s="98">
        <v>210</v>
      </c>
      <c r="H11" s="123">
        <v>400</v>
      </c>
      <c r="I11" s="98">
        <f>H11*G11</f>
        <v>84000</v>
      </c>
      <c r="J11" s="95" t="s">
        <v>107</v>
      </c>
      <c r="K11" s="167" t="s">
        <v>39</v>
      </c>
      <c r="L11" s="95">
        <v>140</v>
      </c>
      <c r="M11" s="14">
        <v>7800</v>
      </c>
      <c r="N11" s="14">
        <f>M11*L11</f>
        <v>1092000</v>
      </c>
      <c r="O11" s="95">
        <v>35</v>
      </c>
      <c r="P11" s="161">
        <v>93</v>
      </c>
      <c r="Q11" s="14">
        <v>76440</v>
      </c>
      <c r="R11" s="15">
        <f>I11+Q11+Q12+Q13+Q14</f>
        <v>274323</v>
      </c>
      <c r="S11" s="109" t="s">
        <v>89</v>
      </c>
      <c r="T11" s="15">
        <f>I11</f>
        <v>84000</v>
      </c>
      <c r="U11" s="13">
        <v>0.02</v>
      </c>
      <c r="V11" s="90">
        <v>16.8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102"/>
      <c r="K12" s="167" t="s">
        <v>105</v>
      </c>
      <c r="L12" s="102">
        <v>18</v>
      </c>
      <c r="M12" s="73">
        <v>2350</v>
      </c>
      <c r="N12" s="73">
        <f>M12*L12</f>
        <v>42300</v>
      </c>
      <c r="O12" s="102">
        <v>22</v>
      </c>
      <c r="P12" s="160">
        <v>93</v>
      </c>
      <c r="Q12" s="73">
        <v>2961</v>
      </c>
      <c r="R12" s="26"/>
      <c r="S12" s="10"/>
      <c r="T12" s="10"/>
      <c r="U12" s="27"/>
      <c r="V12" s="28"/>
    </row>
    <row r="13" spans="1:22" ht="21" x14ac:dyDescent="0.4">
      <c r="A13" s="17"/>
      <c r="B13" s="18"/>
      <c r="C13" s="19"/>
      <c r="D13" s="20"/>
      <c r="E13" s="20"/>
      <c r="F13" s="20"/>
      <c r="G13" s="30"/>
      <c r="H13" s="22"/>
      <c r="I13" s="23"/>
      <c r="J13" s="102" t="s">
        <v>108</v>
      </c>
      <c r="K13" s="167" t="s">
        <v>39</v>
      </c>
      <c r="L13" s="159">
        <v>196</v>
      </c>
      <c r="M13" s="165">
        <v>7800</v>
      </c>
      <c r="N13" s="15">
        <f>M13*L13</f>
        <v>1528800</v>
      </c>
      <c r="O13" s="95">
        <v>30</v>
      </c>
      <c r="P13" s="161">
        <v>93</v>
      </c>
      <c r="Q13" s="15">
        <v>107016</v>
      </c>
      <c r="R13" s="10"/>
      <c r="S13" s="10"/>
      <c r="T13" s="10"/>
      <c r="U13" s="27"/>
      <c r="V13" s="28"/>
    </row>
    <row r="14" spans="1:22" s="166" customFormat="1" ht="21" x14ac:dyDescent="0.4">
      <c r="A14" s="124"/>
      <c r="B14" s="102"/>
      <c r="C14" s="125"/>
      <c r="D14" s="126"/>
      <c r="E14" s="126"/>
      <c r="F14" s="126"/>
      <c r="G14" s="110"/>
      <c r="H14" s="123"/>
      <c r="I14" s="98"/>
      <c r="J14" s="25"/>
      <c r="K14" s="168" t="s">
        <v>106</v>
      </c>
      <c r="L14" s="160">
        <v>18</v>
      </c>
      <c r="M14" s="110">
        <v>3100</v>
      </c>
      <c r="N14" s="117">
        <f>M14*L14</f>
        <v>55800</v>
      </c>
      <c r="O14" s="162">
        <v>22</v>
      </c>
      <c r="P14" s="162">
        <v>93</v>
      </c>
      <c r="Q14" s="110">
        <v>3906</v>
      </c>
      <c r="R14" s="110"/>
      <c r="S14" s="110"/>
      <c r="T14" s="110"/>
      <c r="U14" s="133"/>
      <c r="V14" s="133"/>
    </row>
    <row r="15" spans="1:22" ht="21" x14ac:dyDescent="0.4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5" orientation="landscape" horizontalDpi="0" verticalDpi="0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100" zoomScaleSheetLayoutView="90" workbookViewId="0">
      <selection activeCell="O25" sqref="O25"/>
    </sheetView>
  </sheetViews>
  <sheetFormatPr defaultRowHeight="13.8" x14ac:dyDescent="0.25"/>
  <cols>
    <col min="1" max="1" width="4.69921875" customWidth="1"/>
    <col min="10" max="10" width="5.19921875" customWidth="1"/>
    <col min="11" max="11" width="10.69921875" customWidth="1"/>
    <col min="14" max="14" width="9.8984375" bestFit="1" customWidth="1"/>
    <col min="19" max="19" width="9.89843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58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58"/>
    </row>
    <row r="3" spans="1:22" ht="21" x14ac:dyDescent="0.4">
      <c r="A3" s="192" t="s">
        <v>125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103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98.4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98</v>
      </c>
      <c r="C11" s="121">
        <v>1</v>
      </c>
      <c r="D11" s="122">
        <v>0</v>
      </c>
      <c r="E11" s="122">
        <v>1</v>
      </c>
      <c r="F11" s="122">
        <v>12</v>
      </c>
      <c r="G11" s="98">
        <v>112</v>
      </c>
      <c r="H11" s="123">
        <v>200</v>
      </c>
      <c r="I11" s="98">
        <f>H11*G11</f>
        <v>22400</v>
      </c>
      <c r="J11" s="95">
        <v>1</v>
      </c>
      <c r="K11" s="167" t="s">
        <v>39</v>
      </c>
      <c r="L11" s="95">
        <v>24</v>
      </c>
      <c r="M11" s="14">
        <v>7500</v>
      </c>
      <c r="N11" s="14">
        <v>180000</v>
      </c>
      <c r="O11" s="95">
        <v>22</v>
      </c>
      <c r="P11" s="161" t="s">
        <v>133</v>
      </c>
      <c r="Q11" s="14">
        <v>12600</v>
      </c>
      <c r="R11" s="15">
        <f>Q11+I11</f>
        <v>35000</v>
      </c>
      <c r="S11" s="109">
        <v>10000000</v>
      </c>
      <c r="T11" s="15">
        <f>I11</f>
        <v>22400</v>
      </c>
      <c r="U11" s="13">
        <v>0.02</v>
      </c>
      <c r="V11" s="90">
        <v>4.4800000000000004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102"/>
      <c r="K12" s="167"/>
      <c r="L12" s="102"/>
      <c r="M12" s="73"/>
      <c r="N12" s="73"/>
      <c r="O12" s="102"/>
      <c r="P12" s="160"/>
      <c r="Q12" s="73"/>
      <c r="R12" s="26"/>
      <c r="S12" s="10"/>
      <c r="T12" s="10"/>
      <c r="U12" s="27"/>
      <c r="V12" s="28"/>
    </row>
    <row r="13" spans="1:22" ht="21" x14ac:dyDescent="0.4">
      <c r="A13" s="17"/>
      <c r="B13" s="18"/>
      <c r="C13" s="19"/>
      <c r="D13" s="20"/>
      <c r="E13" s="20"/>
      <c r="F13" s="20"/>
      <c r="G13" s="30"/>
      <c r="H13" s="22"/>
      <c r="I13" s="23"/>
      <c r="J13" s="102"/>
      <c r="K13" s="167"/>
      <c r="L13" s="159"/>
      <c r="M13" s="165"/>
      <c r="N13" s="15"/>
      <c r="O13" s="95"/>
      <c r="P13" s="161"/>
      <c r="Q13" s="15"/>
      <c r="R13" s="10"/>
      <c r="S13" s="10"/>
      <c r="T13" s="10"/>
      <c r="U13" s="27"/>
      <c r="V13" s="28"/>
    </row>
    <row r="14" spans="1:22" s="166" customFormat="1" ht="21" x14ac:dyDescent="0.4">
      <c r="A14" s="124"/>
      <c r="B14" s="102"/>
      <c r="C14" s="125"/>
      <c r="D14" s="126"/>
      <c r="E14" s="126"/>
      <c r="F14" s="126"/>
      <c r="G14" s="110"/>
      <c r="H14" s="123"/>
      <c r="I14" s="98"/>
      <c r="J14" s="25"/>
      <c r="K14" s="168"/>
      <c r="L14" s="160"/>
      <c r="M14" s="110"/>
      <c r="N14" s="117"/>
      <c r="O14" s="162"/>
      <c r="P14" s="162"/>
      <c r="Q14" s="110"/>
      <c r="R14" s="110"/>
      <c r="S14" s="110"/>
      <c r="T14" s="110"/>
      <c r="U14" s="133"/>
      <c r="V14" s="133"/>
    </row>
    <row r="15" spans="1:22" ht="21" x14ac:dyDescent="0.4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4" orientation="landscape" horizontalDpi="0" verticalDpi="0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100" zoomScaleSheetLayoutView="90" workbookViewId="0">
      <selection activeCell="Q27" sqref="Q27"/>
    </sheetView>
  </sheetViews>
  <sheetFormatPr defaultRowHeight="13.8" x14ac:dyDescent="0.25"/>
  <cols>
    <col min="1" max="1" width="4.69921875" customWidth="1"/>
    <col min="10" max="10" width="5.19921875" customWidth="1"/>
    <col min="11" max="11" width="10.69921875" customWidth="1"/>
    <col min="14" max="14" width="9.89843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64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64"/>
    </row>
    <row r="3" spans="1:22" ht="21" x14ac:dyDescent="0.4">
      <c r="A3" s="192" t="s">
        <v>109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103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98.4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98</v>
      </c>
      <c r="C11" s="121">
        <v>1</v>
      </c>
      <c r="D11" s="122">
        <v>0</v>
      </c>
      <c r="E11" s="122">
        <v>1</v>
      </c>
      <c r="F11" s="122">
        <v>38</v>
      </c>
      <c r="G11" s="98">
        <v>138</v>
      </c>
      <c r="H11" s="123">
        <v>200</v>
      </c>
      <c r="I11" s="98">
        <f>H11*G11</f>
        <v>27600</v>
      </c>
      <c r="J11" s="95">
        <v>1</v>
      </c>
      <c r="K11" s="167" t="s">
        <v>39</v>
      </c>
      <c r="L11" s="95">
        <v>24</v>
      </c>
      <c r="M11" s="14">
        <v>7500</v>
      </c>
      <c r="N11" s="14">
        <f>M11*L11</f>
        <v>180000</v>
      </c>
      <c r="O11" s="95">
        <v>22</v>
      </c>
      <c r="P11" s="161">
        <v>93</v>
      </c>
      <c r="Q11" s="14">
        <v>12600</v>
      </c>
      <c r="R11" s="15">
        <f>I11+Q11+Q12+Q13+Q14</f>
        <v>40200</v>
      </c>
      <c r="S11" s="109" t="s">
        <v>89</v>
      </c>
      <c r="T11" s="15">
        <f>I11</f>
        <v>27600</v>
      </c>
      <c r="U11" s="13">
        <v>0.02</v>
      </c>
      <c r="V11" s="90">
        <v>5.52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102"/>
      <c r="K12" s="167"/>
      <c r="L12" s="102"/>
      <c r="M12" s="73"/>
      <c r="N12" s="73"/>
      <c r="O12" s="102"/>
      <c r="P12" s="160"/>
      <c r="Q12" s="73"/>
      <c r="R12" s="26"/>
      <c r="S12" s="10"/>
      <c r="T12" s="10"/>
      <c r="U12" s="27"/>
      <c r="V12" s="28"/>
    </row>
    <row r="13" spans="1:22" ht="21" x14ac:dyDescent="0.4">
      <c r="A13" s="17"/>
      <c r="B13" s="18"/>
      <c r="C13" s="19"/>
      <c r="D13" s="20"/>
      <c r="E13" s="20"/>
      <c r="F13" s="20"/>
      <c r="G13" s="30"/>
      <c r="H13" s="22"/>
      <c r="I13" s="23"/>
      <c r="J13" s="102"/>
      <c r="K13" s="167"/>
      <c r="L13" s="159"/>
      <c r="M13" s="165"/>
      <c r="N13" s="15"/>
      <c r="O13" s="95"/>
      <c r="P13" s="161"/>
      <c r="Q13" s="15"/>
      <c r="R13" s="10"/>
      <c r="S13" s="10"/>
      <c r="T13" s="10"/>
      <c r="U13" s="27"/>
      <c r="V13" s="28"/>
    </row>
    <row r="14" spans="1:22" s="166" customFormat="1" ht="21" x14ac:dyDescent="0.4">
      <c r="A14" s="124"/>
      <c r="B14" s="102"/>
      <c r="C14" s="125"/>
      <c r="D14" s="126"/>
      <c r="E14" s="126"/>
      <c r="F14" s="126"/>
      <c r="G14" s="110"/>
      <c r="H14" s="123"/>
      <c r="I14" s="98"/>
      <c r="J14" s="25"/>
      <c r="K14" s="168"/>
      <c r="L14" s="160"/>
      <c r="M14" s="110"/>
      <c r="N14" s="117"/>
      <c r="O14" s="162"/>
      <c r="P14" s="162"/>
      <c r="Q14" s="110"/>
      <c r="R14" s="110"/>
      <c r="S14" s="110"/>
      <c r="T14" s="110"/>
      <c r="U14" s="133"/>
      <c r="V14" s="133"/>
    </row>
    <row r="15" spans="1:22" ht="21" x14ac:dyDescent="0.4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5" orientation="landscape" horizontalDpi="0" verticalDpi="0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Normal="100" zoomScaleSheetLayoutView="100" workbookViewId="0">
      <selection activeCell="N24" sqref="N24"/>
    </sheetView>
  </sheetViews>
  <sheetFormatPr defaultRowHeight="13.8" x14ac:dyDescent="0.25"/>
  <cols>
    <col min="1" max="1" width="4.69921875" customWidth="1"/>
    <col min="10" max="10" width="5.19921875" customWidth="1"/>
    <col min="11" max="11" width="10.69921875" customWidth="1"/>
    <col min="14" max="14" width="9.89843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64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64"/>
    </row>
    <row r="3" spans="1:22" ht="21" x14ac:dyDescent="0.4">
      <c r="A3" s="192" t="s">
        <v>110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103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98.4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98</v>
      </c>
      <c r="C11" s="121">
        <v>1</v>
      </c>
      <c r="D11" s="122">
        <v>0</v>
      </c>
      <c r="E11" s="122">
        <v>0</v>
      </c>
      <c r="F11" s="122">
        <v>97</v>
      </c>
      <c r="G11" s="98">
        <v>97</v>
      </c>
      <c r="H11" s="123">
        <v>400</v>
      </c>
      <c r="I11" s="98">
        <f>H11*G11</f>
        <v>38800</v>
      </c>
      <c r="J11" s="95">
        <v>1</v>
      </c>
      <c r="K11" s="95" t="s">
        <v>39</v>
      </c>
      <c r="L11" s="95">
        <v>24</v>
      </c>
      <c r="M11" s="14">
        <v>7500</v>
      </c>
      <c r="N11" s="14">
        <f>M11*L11</f>
        <v>180000</v>
      </c>
      <c r="O11" s="95">
        <v>22</v>
      </c>
      <c r="P11" s="161">
        <v>93</v>
      </c>
      <c r="Q11" s="14">
        <v>12600</v>
      </c>
      <c r="R11" s="15">
        <f>I11+Q11+Q12+Q13+Q14</f>
        <v>51400</v>
      </c>
      <c r="S11" s="109" t="s">
        <v>89</v>
      </c>
      <c r="T11" s="15">
        <f>I11</f>
        <v>38800</v>
      </c>
      <c r="U11" s="13">
        <v>0.02</v>
      </c>
      <c r="V11" s="90">
        <v>7.76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102"/>
      <c r="K12" s="167"/>
      <c r="L12" s="102"/>
      <c r="M12" s="73"/>
      <c r="N12" s="73"/>
      <c r="O12" s="102"/>
      <c r="P12" s="160"/>
      <c r="Q12" s="73"/>
      <c r="R12" s="26"/>
      <c r="S12" s="10"/>
      <c r="T12" s="10"/>
      <c r="U12" s="27"/>
      <c r="V12" s="28"/>
    </row>
    <row r="13" spans="1:22" ht="21" x14ac:dyDescent="0.4">
      <c r="A13" s="17"/>
      <c r="B13" s="18"/>
      <c r="C13" s="19"/>
      <c r="D13" s="20"/>
      <c r="E13" s="20"/>
      <c r="F13" s="20"/>
      <c r="G13" s="30"/>
      <c r="H13" s="22"/>
      <c r="I13" s="23"/>
      <c r="J13" s="102"/>
      <c r="K13" s="167"/>
      <c r="L13" s="159"/>
      <c r="M13" s="165"/>
      <c r="N13" s="15"/>
      <c r="O13" s="95"/>
      <c r="P13" s="161"/>
      <c r="Q13" s="15"/>
      <c r="R13" s="10"/>
      <c r="S13" s="10"/>
      <c r="T13" s="10"/>
      <c r="U13" s="27"/>
      <c r="V13" s="28"/>
    </row>
    <row r="14" spans="1:22" s="166" customFormat="1" ht="21" x14ac:dyDescent="0.4">
      <c r="A14" s="124"/>
      <c r="B14" s="102"/>
      <c r="C14" s="125"/>
      <c r="D14" s="126"/>
      <c r="E14" s="126"/>
      <c r="F14" s="126"/>
      <c r="G14" s="110"/>
      <c r="H14" s="123"/>
      <c r="I14" s="98"/>
      <c r="J14" s="25"/>
      <c r="K14" s="168"/>
      <c r="L14" s="160"/>
      <c r="M14" s="110"/>
      <c r="N14" s="117"/>
      <c r="O14" s="162"/>
      <c r="P14" s="162"/>
      <c r="Q14" s="110"/>
      <c r="R14" s="110"/>
      <c r="S14" s="110"/>
      <c r="T14" s="110"/>
      <c r="U14" s="133"/>
      <c r="V14" s="133"/>
    </row>
    <row r="15" spans="1:22" ht="21" x14ac:dyDescent="0.4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5" orientation="landscape" horizontalDpi="0" verticalDpi="0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100" zoomScaleSheetLayoutView="90" workbookViewId="0">
      <selection activeCell="S26" sqref="S26"/>
    </sheetView>
  </sheetViews>
  <sheetFormatPr defaultRowHeight="13.8" x14ac:dyDescent="0.25"/>
  <cols>
    <col min="1" max="1" width="4.69921875" customWidth="1"/>
    <col min="10" max="10" width="5.19921875" customWidth="1"/>
    <col min="11" max="11" width="10.69921875" customWidth="1"/>
    <col min="14" max="14" width="9.89843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64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64"/>
    </row>
    <row r="3" spans="1:22" ht="21" x14ac:dyDescent="0.4">
      <c r="A3" s="192" t="s">
        <v>111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103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98.4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98</v>
      </c>
      <c r="C11" s="121">
        <v>1</v>
      </c>
      <c r="D11" s="122">
        <v>0</v>
      </c>
      <c r="E11" s="122">
        <v>1</v>
      </c>
      <c r="F11" s="122">
        <v>75</v>
      </c>
      <c r="G11" s="98">
        <v>175</v>
      </c>
      <c r="H11" s="123">
        <v>400</v>
      </c>
      <c r="I11" s="98">
        <f>H11*G11</f>
        <v>70000</v>
      </c>
      <c r="J11" s="95">
        <v>1</v>
      </c>
      <c r="K11" s="95" t="s">
        <v>39</v>
      </c>
      <c r="L11" s="95">
        <v>24</v>
      </c>
      <c r="M11" s="14">
        <v>7500</v>
      </c>
      <c r="N11" s="14">
        <f>M11*L11</f>
        <v>180000</v>
      </c>
      <c r="O11" s="95">
        <v>21</v>
      </c>
      <c r="P11" s="161">
        <v>93</v>
      </c>
      <c r="Q11" s="14">
        <v>12600</v>
      </c>
      <c r="R11" s="15">
        <f>I11+Q11+Q12+Q13+Q14</f>
        <v>82600</v>
      </c>
      <c r="S11" s="109" t="s">
        <v>89</v>
      </c>
      <c r="T11" s="15">
        <f>I11</f>
        <v>70000</v>
      </c>
      <c r="U11" s="13">
        <v>0.02</v>
      </c>
      <c r="V11" s="90">
        <v>14</v>
      </c>
    </row>
    <row r="12" spans="1:22" ht="21" x14ac:dyDescent="0.4">
      <c r="A12" s="17"/>
      <c r="B12" s="18"/>
      <c r="C12" s="19"/>
      <c r="D12" s="20"/>
      <c r="E12" s="20"/>
      <c r="F12" s="20"/>
      <c r="G12" s="21"/>
      <c r="H12" s="22"/>
      <c r="I12" s="23"/>
      <c r="J12" s="102"/>
      <c r="K12" s="167"/>
      <c r="L12" s="102"/>
      <c r="M12" s="73"/>
      <c r="N12" s="73"/>
      <c r="O12" s="102"/>
      <c r="P12" s="160"/>
      <c r="Q12" s="73"/>
      <c r="R12" s="26"/>
      <c r="S12" s="10"/>
      <c r="T12" s="10"/>
      <c r="U12" s="27"/>
      <c r="V12" s="28"/>
    </row>
    <row r="13" spans="1:22" ht="21" x14ac:dyDescent="0.4">
      <c r="A13" s="17"/>
      <c r="B13" s="18"/>
      <c r="C13" s="19"/>
      <c r="D13" s="20"/>
      <c r="E13" s="20"/>
      <c r="F13" s="20"/>
      <c r="G13" s="30"/>
      <c r="H13" s="22"/>
      <c r="I13" s="23"/>
      <c r="J13" s="102"/>
      <c r="K13" s="167"/>
      <c r="L13" s="159"/>
      <c r="M13" s="165"/>
      <c r="N13" s="15"/>
      <c r="O13" s="95"/>
      <c r="P13" s="161"/>
      <c r="Q13" s="15"/>
      <c r="R13" s="10"/>
      <c r="S13" s="10"/>
      <c r="T13" s="10"/>
      <c r="U13" s="27"/>
      <c r="V13" s="28"/>
    </row>
    <row r="14" spans="1:22" s="166" customFormat="1" ht="21" x14ac:dyDescent="0.4">
      <c r="A14" s="124"/>
      <c r="B14" s="102"/>
      <c r="C14" s="125"/>
      <c r="D14" s="126"/>
      <c r="E14" s="126"/>
      <c r="F14" s="126"/>
      <c r="G14" s="110"/>
      <c r="H14" s="123"/>
      <c r="I14" s="98"/>
      <c r="J14" s="25"/>
      <c r="K14" s="168"/>
      <c r="L14" s="160"/>
      <c r="M14" s="110"/>
      <c r="N14" s="117"/>
      <c r="O14" s="162"/>
      <c r="P14" s="162"/>
      <c r="Q14" s="110"/>
      <c r="R14" s="110"/>
      <c r="S14" s="110"/>
      <c r="T14" s="110"/>
      <c r="U14" s="133"/>
      <c r="V14" s="133"/>
    </row>
    <row r="15" spans="1:22" ht="21" x14ac:dyDescent="0.4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5" orientation="landscape" horizontalDpi="0" verticalDpi="0" r:id="rId1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90" zoomScaleNormal="100" zoomScaleSheetLayoutView="90" workbookViewId="0">
      <selection activeCell="M20" sqref="M20"/>
    </sheetView>
  </sheetViews>
  <sheetFormatPr defaultRowHeight="13.8" x14ac:dyDescent="0.25"/>
  <cols>
    <col min="1" max="1" width="4.3984375" customWidth="1"/>
    <col min="10" max="10" width="4.69921875" customWidth="1"/>
    <col min="11" max="11" width="10.69921875" customWidth="1"/>
    <col min="14" max="14" width="9.8984375" bestFit="1" customWidth="1"/>
    <col min="19" max="19" width="11.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64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64"/>
    </row>
    <row r="3" spans="1:22" ht="21" x14ac:dyDescent="0.4">
      <c r="A3" s="192" t="s">
        <v>113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103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98.4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38</v>
      </c>
      <c r="C11" s="121">
        <v>2</v>
      </c>
      <c r="D11" s="122">
        <v>0</v>
      </c>
      <c r="E11" s="122">
        <v>1</v>
      </c>
      <c r="F11" s="122">
        <v>50</v>
      </c>
      <c r="G11" s="98">
        <v>141</v>
      </c>
      <c r="H11" s="123">
        <v>400</v>
      </c>
      <c r="I11" s="98">
        <f>H11*G11</f>
        <v>56400</v>
      </c>
      <c r="J11" s="95">
        <v>1</v>
      </c>
      <c r="K11" s="95" t="s">
        <v>39</v>
      </c>
      <c r="L11" s="95">
        <v>108</v>
      </c>
      <c r="M11" s="14">
        <v>7800</v>
      </c>
      <c r="N11" s="14">
        <f>M11*L11</f>
        <v>842400</v>
      </c>
      <c r="O11" s="95">
        <v>15</v>
      </c>
      <c r="P11" s="161" t="s">
        <v>112</v>
      </c>
      <c r="Q11" s="14">
        <v>294840</v>
      </c>
      <c r="R11" s="15">
        <f>Q11+I11</f>
        <v>351240</v>
      </c>
      <c r="S11" s="109">
        <v>10000000</v>
      </c>
      <c r="T11" s="169" t="s">
        <v>89</v>
      </c>
      <c r="U11" s="95" t="s">
        <v>89</v>
      </c>
      <c r="V11" s="170" t="s">
        <v>89</v>
      </c>
    </row>
    <row r="12" spans="1:22" ht="21" x14ac:dyDescent="0.4">
      <c r="A12" s="17"/>
      <c r="B12" s="18"/>
      <c r="C12" s="19"/>
      <c r="D12" s="20"/>
      <c r="E12" s="20"/>
      <c r="F12" s="20"/>
      <c r="G12" s="127">
        <v>9</v>
      </c>
      <c r="H12" s="128">
        <v>400</v>
      </c>
      <c r="I12" s="110">
        <f>H12*G12</f>
        <v>3600</v>
      </c>
      <c r="J12" s="102">
        <v>2</v>
      </c>
      <c r="K12" s="95" t="s">
        <v>39</v>
      </c>
      <c r="L12" s="102">
        <v>36</v>
      </c>
      <c r="M12" s="73">
        <v>7500</v>
      </c>
      <c r="N12" s="73">
        <f>M12*L12</f>
        <v>270000</v>
      </c>
      <c r="O12" s="102">
        <v>15</v>
      </c>
      <c r="P12" s="160" t="s">
        <v>112</v>
      </c>
      <c r="Q12" s="73">
        <v>94500</v>
      </c>
      <c r="R12" s="117">
        <f>Q12+I12</f>
        <v>98100</v>
      </c>
      <c r="S12" s="98" t="s">
        <v>89</v>
      </c>
      <c r="T12" s="98">
        <f>R12</f>
        <v>98100</v>
      </c>
      <c r="U12" s="118">
        <v>0.3</v>
      </c>
      <c r="V12" s="133">
        <v>294.3</v>
      </c>
    </row>
    <row r="13" spans="1:22" ht="21" x14ac:dyDescent="0.4">
      <c r="A13" s="17"/>
      <c r="B13" s="18"/>
      <c r="C13" s="19"/>
      <c r="D13" s="20"/>
      <c r="E13" s="20"/>
      <c r="F13" s="20"/>
      <c r="G13" s="30"/>
      <c r="H13" s="22"/>
      <c r="I13" s="23"/>
      <c r="J13" s="102"/>
      <c r="K13" s="167"/>
      <c r="L13" s="159"/>
      <c r="M13" s="165"/>
      <c r="N13" s="15"/>
      <c r="O13" s="95"/>
      <c r="P13" s="161"/>
      <c r="Q13" s="15"/>
      <c r="R13" s="10"/>
      <c r="S13" s="10"/>
      <c r="T13" s="10"/>
      <c r="U13" s="27"/>
      <c r="V13" s="28"/>
    </row>
    <row r="14" spans="1:22" s="166" customFormat="1" ht="21" x14ac:dyDescent="0.4">
      <c r="A14" s="124"/>
      <c r="B14" s="102"/>
      <c r="C14" s="125"/>
      <c r="D14" s="126"/>
      <c r="E14" s="126"/>
      <c r="F14" s="126"/>
      <c r="G14" s="110"/>
      <c r="H14" s="123"/>
      <c r="I14" s="98"/>
      <c r="J14" s="25"/>
      <c r="K14" s="168"/>
      <c r="L14" s="160"/>
      <c r="M14" s="110"/>
      <c r="N14" s="117"/>
      <c r="O14" s="162"/>
      <c r="P14" s="162"/>
      <c r="Q14" s="110"/>
      <c r="R14" s="110"/>
      <c r="S14" s="110"/>
      <c r="T14" s="110"/>
      <c r="U14" s="133"/>
      <c r="V14" s="133"/>
    </row>
    <row r="15" spans="1:22" ht="21" x14ac:dyDescent="0.4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4" orientation="landscape" horizontalDpi="0" verticalDpi="0" r:id="rId1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topLeftCell="A7" zoomScale="90" zoomScaleNormal="100" zoomScaleSheetLayoutView="90" workbookViewId="0">
      <selection activeCell="S26" sqref="S26"/>
    </sheetView>
  </sheetViews>
  <sheetFormatPr defaultRowHeight="13.8" x14ac:dyDescent="0.25"/>
  <cols>
    <col min="1" max="1" width="4.296875" customWidth="1"/>
    <col min="9" max="9" width="10.09765625" bestFit="1" customWidth="1"/>
    <col min="10" max="10" width="3.5" customWidth="1"/>
    <col min="11" max="11" width="10.69921875" customWidth="1"/>
    <col min="14" max="14" width="9.8984375" bestFit="1" customWidth="1"/>
    <col min="20" max="20" width="9.8984375" bestFit="1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75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75"/>
    </row>
    <row r="3" spans="1:22" ht="21" x14ac:dyDescent="0.4">
      <c r="A3" s="192" t="s">
        <v>122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103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98.4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123</v>
      </c>
      <c r="C11" s="121">
        <v>2</v>
      </c>
      <c r="D11" s="122">
        <v>16</v>
      </c>
      <c r="E11" s="122">
        <v>1</v>
      </c>
      <c r="F11" s="122">
        <v>19</v>
      </c>
      <c r="G11" s="98">
        <v>119</v>
      </c>
      <c r="H11" s="123">
        <v>400</v>
      </c>
      <c r="I11" s="98">
        <f>H11*G11</f>
        <v>47600</v>
      </c>
      <c r="J11" s="95">
        <v>1</v>
      </c>
      <c r="K11" s="95" t="s">
        <v>39</v>
      </c>
      <c r="L11" s="95">
        <v>24</v>
      </c>
      <c r="M11" s="14">
        <v>7500</v>
      </c>
      <c r="N11" s="14">
        <f>M11*L11</f>
        <v>180000</v>
      </c>
      <c r="O11" s="95">
        <v>12</v>
      </c>
      <c r="P11" s="161" t="s">
        <v>124</v>
      </c>
      <c r="Q11" s="14">
        <v>90000</v>
      </c>
      <c r="R11" s="15">
        <f>I11+Q11+Q12+Q13+Q14</f>
        <v>137600</v>
      </c>
      <c r="S11" s="109" t="s">
        <v>89</v>
      </c>
      <c r="T11" s="15">
        <f>I11</f>
        <v>47600</v>
      </c>
      <c r="U11" s="13">
        <v>0.02</v>
      </c>
      <c r="V11" s="176">
        <v>9.52</v>
      </c>
    </row>
    <row r="12" spans="1:22" s="166" customFormat="1" ht="21" x14ac:dyDescent="0.4">
      <c r="A12" s="124"/>
      <c r="B12" s="102"/>
      <c r="C12" s="125"/>
      <c r="D12" s="126"/>
      <c r="E12" s="126"/>
      <c r="F12" s="126"/>
      <c r="G12" s="127">
        <v>6400</v>
      </c>
      <c r="H12" s="128">
        <v>400</v>
      </c>
      <c r="I12" s="110">
        <f>H12*G12</f>
        <v>2560000</v>
      </c>
      <c r="J12" s="102"/>
      <c r="K12" s="167"/>
      <c r="L12" s="102"/>
      <c r="M12" s="73"/>
      <c r="N12" s="73"/>
      <c r="O12" s="102"/>
      <c r="P12" s="160"/>
      <c r="Q12" s="73"/>
      <c r="R12" s="117"/>
      <c r="S12" s="98"/>
      <c r="T12" s="98">
        <f>I12</f>
        <v>2560000</v>
      </c>
      <c r="U12" s="118">
        <v>0.01</v>
      </c>
      <c r="V12" s="110">
        <v>256</v>
      </c>
    </row>
    <row r="13" spans="1:22" ht="21" x14ac:dyDescent="0.4">
      <c r="A13" s="17"/>
      <c r="B13" s="18"/>
      <c r="C13" s="19"/>
      <c r="D13" s="20"/>
      <c r="E13" s="20"/>
      <c r="F13" s="20"/>
      <c r="G13" s="30"/>
      <c r="H13" s="22"/>
      <c r="I13" s="23"/>
      <c r="J13" s="102"/>
      <c r="K13" s="167"/>
      <c r="L13" s="159"/>
      <c r="M13" s="165"/>
      <c r="N13" s="15"/>
      <c r="O13" s="95"/>
      <c r="P13" s="161"/>
      <c r="Q13" s="15"/>
      <c r="R13" s="10"/>
      <c r="S13" s="10"/>
      <c r="T13" s="10"/>
      <c r="U13" s="27"/>
      <c r="V13" s="28"/>
    </row>
    <row r="14" spans="1:22" s="166" customFormat="1" ht="21" x14ac:dyDescent="0.4">
      <c r="A14" s="124"/>
      <c r="B14" s="102"/>
      <c r="C14" s="125"/>
      <c r="D14" s="126"/>
      <c r="E14" s="126"/>
      <c r="F14" s="126"/>
      <c r="G14" s="110"/>
      <c r="H14" s="123"/>
      <c r="I14" s="98"/>
      <c r="J14" s="25"/>
      <c r="K14" s="168"/>
      <c r="L14" s="160"/>
      <c r="M14" s="110"/>
      <c r="N14" s="117"/>
      <c r="O14" s="162"/>
      <c r="P14" s="162"/>
      <c r="Q14" s="110"/>
      <c r="R14" s="110"/>
      <c r="S14" s="110"/>
      <c r="T14" s="110"/>
      <c r="U14" s="133"/>
      <c r="V14" s="133"/>
    </row>
    <row r="15" spans="1:22" ht="21" x14ac:dyDescent="0.4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76"/>
      <c r="H19" s="22"/>
      <c r="I19" s="23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4" orientation="landscape" horizontalDpi="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Normal="70" zoomScaleSheetLayoutView="100" workbookViewId="0">
      <selection activeCell="U22" sqref="U22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8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9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2.19921875" style="4" customWidth="1"/>
    <col min="15" max="15" width="7.19921875" style="4" customWidth="1"/>
    <col min="16" max="16" width="7.69921875" style="4" customWidth="1"/>
    <col min="17" max="17" width="14.5" style="4" customWidth="1"/>
    <col min="18" max="18" width="13.09765625" style="4" customWidth="1"/>
    <col min="19" max="19" width="12.398437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5"/>
    </row>
    <row r="3" spans="1:23" x14ac:dyDescent="0.4">
      <c r="A3" s="192" t="s">
        <v>86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3" x14ac:dyDescent="0.4">
      <c r="A4" s="193" t="s">
        <v>87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3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3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3" x14ac:dyDescent="0.4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3" x14ac:dyDescent="0.4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3" ht="21" customHeight="1" x14ac:dyDescent="0.4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3" x14ac:dyDescent="0.4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3" x14ac:dyDescent="0.4">
      <c r="A11" s="119">
        <v>1</v>
      </c>
      <c r="B11" s="120" t="s">
        <v>38</v>
      </c>
      <c r="C11" s="121">
        <v>2</v>
      </c>
      <c r="D11" s="122">
        <v>0</v>
      </c>
      <c r="E11" s="122">
        <v>1</v>
      </c>
      <c r="F11" s="122">
        <v>56</v>
      </c>
      <c r="G11" s="98">
        <v>135</v>
      </c>
      <c r="H11" s="123">
        <v>600</v>
      </c>
      <c r="I11" s="98">
        <v>81000</v>
      </c>
      <c r="J11" s="95">
        <v>1</v>
      </c>
      <c r="K11" s="95" t="s">
        <v>39</v>
      </c>
      <c r="L11" s="95">
        <v>132</v>
      </c>
      <c r="M11" s="109">
        <v>7500</v>
      </c>
      <c r="N11" s="14">
        <v>1620000</v>
      </c>
      <c r="O11" s="95">
        <v>25</v>
      </c>
      <c r="P11" s="95">
        <v>93</v>
      </c>
      <c r="Q11" s="14">
        <v>113400</v>
      </c>
      <c r="R11" s="15">
        <f>Q11+I11+I12</f>
        <v>207000</v>
      </c>
      <c r="S11" s="14">
        <v>50000000</v>
      </c>
      <c r="T11" s="15">
        <v>0</v>
      </c>
      <c r="U11" s="144"/>
      <c r="V11" s="171"/>
    </row>
    <row r="12" spans="1:23" x14ac:dyDescent="0.4">
      <c r="A12" s="124"/>
      <c r="B12" s="102"/>
      <c r="C12" s="125"/>
      <c r="D12" s="126"/>
      <c r="E12" s="126"/>
      <c r="F12" s="126"/>
      <c r="G12" s="127">
        <v>21</v>
      </c>
      <c r="H12" s="123">
        <v>600</v>
      </c>
      <c r="I12" s="110">
        <v>12600</v>
      </c>
      <c r="J12" s="25"/>
      <c r="K12" s="25"/>
      <c r="L12" s="102">
        <v>84</v>
      </c>
      <c r="M12" s="25"/>
      <c r="N12" s="25"/>
      <c r="O12" s="25"/>
      <c r="P12" s="25"/>
      <c r="Q12" s="25"/>
      <c r="R12" s="26"/>
      <c r="S12" s="10">
        <v>0</v>
      </c>
      <c r="T12" s="70">
        <v>68130</v>
      </c>
      <c r="U12" s="146">
        <v>0.3</v>
      </c>
      <c r="V12" s="27">
        <v>204.39</v>
      </c>
      <c r="W12" s="29"/>
    </row>
    <row r="13" spans="1:23" x14ac:dyDescent="0.4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141"/>
      <c r="O13" s="142"/>
      <c r="P13" s="142"/>
      <c r="Q13" s="141"/>
      <c r="R13" s="80"/>
      <c r="S13" s="80"/>
      <c r="T13" s="80"/>
      <c r="U13" s="140"/>
      <c r="V13" s="143"/>
      <c r="W13" s="29"/>
    </row>
    <row r="14" spans="1:23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7"/>
      <c r="W14" s="29"/>
    </row>
    <row r="15" spans="1:23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  <c r="W15" s="29"/>
    </row>
    <row r="16" spans="1:23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3" x14ac:dyDescent="0.35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  <c r="W17" s="29"/>
    </row>
    <row r="18" spans="1:23" x14ac:dyDescent="0.4">
      <c r="A18" s="34"/>
      <c r="B18" s="35"/>
      <c r="C18" s="36"/>
      <c r="D18" s="37"/>
      <c r="E18" s="37"/>
      <c r="F18" s="37"/>
      <c r="G18" s="23"/>
      <c r="H18" s="22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  <c r="W18" s="29"/>
    </row>
    <row r="19" spans="1:23" x14ac:dyDescent="0.4">
      <c r="A19" s="17"/>
      <c r="B19" s="18"/>
      <c r="C19" s="19"/>
      <c r="D19" s="20"/>
      <c r="E19" s="20"/>
      <c r="F19" s="20"/>
      <c r="G19" s="10"/>
      <c r="H19" s="11"/>
      <c r="I19" s="10"/>
      <c r="J19" s="10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  <c r="W19" s="29"/>
    </row>
    <row r="20" spans="1:23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  <c r="W20" s="43"/>
    </row>
    <row r="21" spans="1:23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  <c r="W21" s="29"/>
    </row>
    <row r="22" spans="1:23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  <c r="W22" s="29"/>
    </row>
    <row r="23" spans="1:23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3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3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</row>
    <row r="29" spans="1:23" x14ac:dyDescent="0.4">
      <c r="A29" s="30"/>
      <c r="B29" s="30"/>
      <c r="C29" s="66"/>
      <c r="D29" s="30"/>
      <c r="E29" s="30"/>
      <c r="F29" s="30"/>
      <c r="G29" s="52"/>
      <c r="H29" s="67"/>
      <c r="I29" s="30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25" right="0.25" top="0.75" bottom="0.75" header="0.3" footer="0.3"/>
  <pageSetup paperSize="9" scale="67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36"/>
  <sheetViews>
    <sheetView topLeftCell="A3" zoomScaleNormal="100" workbookViewId="0">
      <selection activeCell="S23" sqref="S23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8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9" customWidth="1"/>
    <col min="9" max="9" width="12.59765625" style="4" customWidth="1"/>
    <col min="10" max="10" width="3.5" style="4" customWidth="1"/>
    <col min="11" max="11" width="24.6992187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5"/>
    </row>
    <row r="3" spans="1:23" x14ac:dyDescent="0.4">
      <c r="A3" s="192" t="s">
        <v>40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3" x14ac:dyDescent="0.4">
      <c r="A4" s="193" t="s">
        <v>41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3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3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3" x14ac:dyDescent="0.4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3" x14ac:dyDescent="0.4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3" ht="21" customHeight="1" x14ac:dyDescent="0.4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3" x14ac:dyDescent="0.4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3" x14ac:dyDescent="0.4">
      <c r="A11" s="119">
        <v>1</v>
      </c>
      <c r="B11" s="120" t="s">
        <v>38</v>
      </c>
      <c r="C11" s="121">
        <v>2</v>
      </c>
      <c r="D11" s="122">
        <v>0</v>
      </c>
      <c r="E11" s="122">
        <v>1</v>
      </c>
      <c r="F11" s="122">
        <v>10</v>
      </c>
      <c r="G11" s="98">
        <v>96</v>
      </c>
      <c r="H11" s="123">
        <v>600</v>
      </c>
      <c r="I11" s="98">
        <v>57600</v>
      </c>
      <c r="J11" s="95">
        <v>1</v>
      </c>
      <c r="K11" s="95" t="s">
        <v>39</v>
      </c>
      <c r="L11" s="95">
        <v>18</v>
      </c>
      <c r="M11" s="98">
        <v>7500</v>
      </c>
      <c r="N11" s="14">
        <v>135000</v>
      </c>
      <c r="O11" s="13">
        <v>10</v>
      </c>
      <c r="P11" s="13">
        <v>40</v>
      </c>
      <c r="Q11" s="14">
        <v>81000</v>
      </c>
      <c r="R11" s="15">
        <f>Q11+I11</f>
        <v>138600</v>
      </c>
      <c r="S11" s="14">
        <v>50000000</v>
      </c>
      <c r="T11" s="15">
        <v>0</v>
      </c>
      <c r="U11" s="13"/>
      <c r="V11" s="16"/>
    </row>
    <row r="12" spans="1:23" x14ac:dyDescent="0.4">
      <c r="A12" s="124"/>
      <c r="B12" s="102"/>
      <c r="C12" s="125"/>
      <c r="D12" s="126"/>
      <c r="E12" s="126"/>
      <c r="F12" s="126"/>
      <c r="G12" s="127">
        <v>14</v>
      </c>
      <c r="H12" s="128">
        <v>600</v>
      </c>
      <c r="I12" s="110">
        <v>8400</v>
      </c>
      <c r="J12" s="102">
        <v>2</v>
      </c>
      <c r="K12" s="102" t="s">
        <v>42</v>
      </c>
      <c r="L12" s="102">
        <v>54</v>
      </c>
      <c r="M12" s="157">
        <v>5750</v>
      </c>
      <c r="N12" s="73">
        <f>M12*L12</f>
        <v>310500</v>
      </c>
      <c r="O12" s="25">
        <v>10</v>
      </c>
      <c r="P12" s="25">
        <v>40</v>
      </c>
      <c r="Q12" s="73">
        <v>186300</v>
      </c>
      <c r="R12" s="117">
        <f>Q12+I12</f>
        <v>194700</v>
      </c>
      <c r="S12" s="98">
        <v>0</v>
      </c>
      <c r="T12" s="98">
        <f>R12</f>
        <v>194700</v>
      </c>
      <c r="U12" s="118">
        <v>0.3</v>
      </c>
      <c r="V12" s="133">
        <v>584.1</v>
      </c>
      <c r="W12" s="29"/>
    </row>
    <row r="13" spans="1:23" x14ac:dyDescent="0.4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  <c r="W13" s="29"/>
    </row>
    <row r="14" spans="1:23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  <c r="W14" s="29"/>
    </row>
    <row r="15" spans="1:23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  <c r="W15" s="29"/>
    </row>
    <row r="16" spans="1:23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3" x14ac:dyDescent="0.35">
      <c r="A17" s="34"/>
      <c r="B17" s="35"/>
      <c r="C17" s="36"/>
      <c r="D17" s="37"/>
      <c r="E17" s="37"/>
      <c r="F17" s="37"/>
      <c r="G17" s="81"/>
      <c r="H17" s="39"/>
      <c r="I17" s="38"/>
      <c r="J17" s="76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  <c r="W17" s="29"/>
    </row>
    <row r="18" spans="1:23" x14ac:dyDescent="0.4">
      <c r="A18" s="34"/>
      <c r="B18" s="35"/>
      <c r="C18" s="36"/>
      <c r="D18" s="37"/>
      <c r="E18" s="37"/>
      <c r="F18" s="20"/>
      <c r="G18" s="76"/>
      <c r="H18" s="22"/>
      <c r="I18" s="23"/>
      <c r="J18" s="76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  <c r="W18" s="29"/>
    </row>
    <row r="19" spans="1:23" x14ac:dyDescent="0.4">
      <c r="A19" s="17"/>
      <c r="B19" s="18"/>
      <c r="C19" s="19"/>
      <c r="D19" s="20"/>
      <c r="E19" s="20"/>
      <c r="F19" s="20"/>
      <c r="G19" s="10"/>
      <c r="H19" s="11"/>
      <c r="I19" s="10"/>
      <c r="J19" s="78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  <c r="W19" s="29"/>
    </row>
    <row r="20" spans="1:23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  <c r="W20" s="43"/>
    </row>
    <row r="21" spans="1:23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  <c r="W21" s="29"/>
    </row>
    <row r="22" spans="1:23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  <c r="W22" s="29"/>
    </row>
    <row r="23" spans="1:23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3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3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</row>
    <row r="29" spans="1:23" x14ac:dyDescent="0.4">
      <c r="A29" s="30"/>
      <c r="B29" s="30"/>
      <c r="C29" s="66"/>
      <c r="D29" s="30"/>
      <c r="E29" s="30"/>
      <c r="F29" s="30"/>
      <c r="G29" s="52"/>
      <c r="H29" s="67"/>
      <c r="I29" s="30"/>
    </row>
    <row r="33" spans="13:18" x14ac:dyDescent="0.4">
      <c r="R33" s="4">
        <v>0</v>
      </c>
    </row>
    <row r="36" spans="13:18" x14ac:dyDescent="0.4">
      <c r="M36" s="77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25" right="0.25" top="0.75" bottom="0.75" header="0.3" footer="0.3"/>
  <pageSetup paperSize="9" scale="61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zoomScaleNormal="100" workbookViewId="0">
      <selection activeCell="R20" sqref="R20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8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9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2.09765625" style="4" customWidth="1"/>
    <col min="15" max="15" width="7.19921875" style="4" customWidth="1"/>
    <col min="16" max="16" width="7.69921875" style="4" customWidth="1"/>
    <col min="17" max="17" width="12.8984375" style="4" customWidth="1"/>
    <col min="18" max="18" width="13.09765625" style="4" customWidth="1"/>
    <col min="19" max="19" width="12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5"/>
    </row>
    <row r="3" spans="1:23" x14ac:dyDescent="0.4">
      <c r="A3" s="192" t="s">
        <v>47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3" x14ac:dyDescent="0.4">
      <c r="A4" s="193" t="s">
        <v>46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3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3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3" x14ac:dyDescent="0.4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3" x14ac:dyDescent="0.4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3" ht="21" customHeight="1" x14ac:dyDescent="0.4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3" x14ac:dyDescent="0.4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3" x14ac:dyDescent="0.4">
      <c r="A11" s="119">
        <v>1</v>
      </c>
      <c r="B11" s="120" t="s">
        <v>38</v>
      </c>
      <c r="C11" s="121">
        <v>2</v>
      </c>
      <c r="D11" s="122">
        <v>0</v>
      </c>
      <c r="E11" s="122">
        <v>2</v>
      </c>
      <c r="F11" s="122">
        <v>34</v>
      </c>
      <c r="G11" s="98">
        <v>234</v>
      </c>
      <c r="H11" s="123">
        <v>600</v>
      </c>
      <c r="I11" s="98">
        <v>140400</v>
      </c>
      <c r="J11" s="95">
        <v>1</v>
      </c>
      <c r="K11" s="95" t="s">
        <v>39</v>
      </c>
      <c r="L11" s="139">
        <v>138</v>
      </c>
      <c r="M11" s="109">
        <v>7500</v>
      </c>
      <c r="N11" s="14">
        <v>1260000</v>
      </c>
      <c r="O11" s="95">
        <v>26</v>
      </c>
      <c r="P11" s="95">
        <v>93</v>
      </c>
      <c r="Q11" s="14">
        <v>88200</v>
      </c>
      <c r="R11" s="15">
        <f>Q11+I11</f>
        <v>228600</v>
      </c>
      <c r="S11" s="14">
        <v>50000000</v>
      </c>
      <c r="T11" s="15">
        <v>0</v>
      </c>
      <c r="U11" s="13"/>
      <c r="V11" s="16"/>
    </row>
    <row r="12" spans="1:23" x14ac:dyDescent="0.4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>
        <v>30</v>
      </c>
      <c r="M12" s="25"/>
      <c r="N12" s="25"/>
      <c r="O12" s="25"/>
      <c r="P12" s="25"/>
      <c r="Q12" s="25"/>
      <c r="R12" s="117">
        <v>41148</v>
      </c>
      <c r="S12" s="10"/>
      <c r="T12" s="134">
        <f>R12</f>
        <v>41148</v>
      </c>
      <c r="U12" s="118">
        <v>0.3</v>
      </c>
      <c r="V12" s="133">
        <v>123</v>
      </c>
      <c r="W12" s="29"/>
    </row>
    <row r="13" spans="1:23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  <c r="W13" s="29"/>
    </row>
    <row r="14" spans="1:23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  <c r="W14" s="29"/>
    </row>
    <row r="15" spans="1:23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  <c r="W15" s="29"/>
    </row>
    <row r="16" spans="1:23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3" x14ac:dyDescent="0.35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  <c r="W17" s="29"/>
    </row>
    <row r="18" spans="1:23" x14ac:dyDescent="0.4">
      <c r="A18" s="34"/>
      <c r="B18" s="35"/>
      <c r="C18" s="36"/>
      <c r="D18" s="37"/>
      <c r="E18" s="37"/>
      <c r="F18" s="37"/>
      <c r="G18" s="76"/>
      <c r="H18" s="22"/>
      <c r="I18" s="23"/>
      <c r="J18" s="23"/>
      <c r="K18" s="76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  <c r="W18" s="29"/>
    </row>
    <row r="19" spans="1:23" x14ac:dyDescent="0.4">
      <c r="A19" s="17"/>
      <c r="B19" s="18"/>
      <c r="C19" s="19"/>
      <c r="D19" s="20"/>
      <c r="E19" s="20"/>
      <c r="F19" s="20"/>
      <c r="G19" s="78"/>
      <c r="H19" s="11"/>
      <c r="I19" s="10"/>
      <c r="J19" s="10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  <c r="W19" s="29"/>
    </row>
    <row r="20" spans="1:23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  <c r="W20" s="43"/>
    </row>
    <row r="21" spans="1:23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  <c r="W21" s="29"/>
    </row>
    <row r="22" spans="1:23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  <c r="W22" s="29"/>
    </row>
    <row r="23" spans="1:23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3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3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</row>
    <row r="29" spans="1:23" x14ac:dyDescent="0.4">
      <c r="A29" s="30"/>
      <c r="B29" s="30"/>
      <c r="C29" s="66"/>
      <c r="D29" s="30"/>
      <c r="E29" s="30"/>
      <c r="F29" s="30"/>
      <c r="G29" s="52"/>
      <c r="H29" s="67"/>
      <c r="I29" s="30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25" right="0.25" top="0.75" bottom="0.75" header="0.3" footer="0.3"/>
  <pageSetup paperSize="9" scale="65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topLeftCell="C1" zoomScale="90" zoomScaleNormal="70" zoomScaleSheetLayoutView="90" workbookViewId="0">
      <selection activeCell="T25" sqref="T25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8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9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5"/>
    </row>
    <row r="3" spans="1:23" x14ac:dyDescent="0.4">
      <c r="A3" s="192" t="s">
        <v>58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3" x14ac:dyDescent="0.4">
      <c r="A4" s="193" t="s">
        <v>83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3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3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3" x14ac:dyDescent="0.4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3" x14ac:dyDescent="0.4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3" ht="21" customHeight="1" x14ac:dyDescent="0.4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3" x14ac:dyDescent="0.4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3" x14ac:dyDescent="0.4">
      <c r="A11" s="119">
        <v>1</v>
      </c>
      <c r="B11" s="120" t="s">
        <v>38</v>
      </c>
      <c r="C11" s="121">
        <v>2</v>
      </c>
      <c r="D11" s="122">
        <v>0</v>
      </c>
      <c r="E11" s="122">
        <v>0</v>
      </c>
      <c r="F11" s="122">
        <v>87</v>
      </c>
      <c r="G11" s="132">
        <v>82.5</v>
      </c>
      <c r="H11" s="123">
        <v>600</v>
      </c>
      <c r="I11" s="98">
        <f>H11*G11</f>
        <v>49500</v>
      </c>
      <c r="J11" s="95">
        <v>1</v>
      </c>
      <c r="K11" s="13" t="s">
        <v>39</v>
      </c>
      <c r="L11" s="95">
        <v>72</v>
      </c>
      <c r="M11" s="109">
        <v>6800</v>
      </c>
      <c r="N11" s="14">
        <v>489600</v>
      </c>
      <c r="O11" s="95">
        <v>16</v>
      </c>
      <c r="P11" s="95">
        <v>22</v>
      </c>
      <c r="Q11" s="14">
        <v>381888</v>
      </c>
      <c r="R11" s="15">
        <f>Q11+I11+I12</f>
        <v>434088</v>
      </c>
      <c r="S11" s="14">
        <v>50000000</v>
      </c>
      <c r="T11" s="15"/>
      <c r="U11" s="13">
        <v>0</v>
      </c>
      <c r="V11" s="16"/>
    </row>
    <row r="12" spans="1:23" x14ac:dyDescent="0.4">
      <c r="A12" s="124"/>
      <c r="B12" s="102"/>
      <c r="C12" s="125"/>
      <c r="D12" s="126"/>
      <c r="E12" s="126"/>
      <c r="F12" s="126"/>
      <c r="G12" s="135">
        <v>4.5</v>
      </c>
      <c r="H12" s="128">
        <v>600</v>
      </c>
      <c r="I12" s="110">
        <v>2700</v>
      </c>
      <c r="J12" s="102">
        <v>2</v>
      </c>
      <c r="K12" s="25" t="s">
        <v>48</v>
      </c>
      <c r="L12" s="102">
        <v>18</v>
      </c>
      <c r="M12" s="25"/>
      <c r="N12" s="25"/>
      <c r="O12" s="25"/>
      <c r="P12" s="25"/>
      <c r="Q12" s="25"/>
      <c r="R12" s="26"/>
      <c r="S12" s="10">
        <v>0</v>
      </c>
      <c r="T12" s="134">
        <v>108522</v>
      </c>
      <c r="U12" s="118">
        <v>0.3</v>
      </c>
      <c r="V12" s="133">
        <v>326</v>
      </c>
      <c r="W12" s="29"/>
    </row>
    <row r="13" spans="1:23" x14ac:dyDescent="0.4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  <c r="W13" s="29"/>
    </row>
    <row r="14" spans="1:23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  <c r="W14" s="29"/>
    </row>
    <row r="15" spans="1:23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  <c r="W15" s="29"/>
    </row>
    <row r="16" spans="1:23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3" x14ac:dyDescent="0.35">
      <c r="A17" s="34"/>
      <c r="B17" s="35"/>
      <c r="C17" s="36"/>
      <c r="D17" s="37"/>
      <c r="E17" s="37"/>
      <c r="F17" s="37"/>
      <c r="G17" s="76"/>
      <c r="H17" s="22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  <c r="W17" s="29"/>
    </row>
    <row r="18" spans="1:23" x14ac:dyDescent="0.35">
      <c r="A18" s="34"/>
      <c r="B18" s="35"/>
      <c r="C18" s="36"/>
      <c r="D18" s="37"/>
      <c r="E18" s="37"/>
      <c r="F18" s="37"/>
      <c r="G18" s="76"/>
      <c r="H18" s="22"/>
      <c r="I18" s="23"/>
      <c r="J18" s="23"/>
      <c r="K18" s="76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  <c r="W18" s="29"/>
    </row>
    <row r="19" spans="1:23" x14ac:dyDescent="0.35">
      <c r="A19" s="17"/>
      <c r="B19" s="18"/>
      <c r="C19" s="19"/>
      <c r="D19" s="20"/>
      <c r="E19" s="20"/>
      <c r="F19" s="20"/>
      <c r="G19" s="78"/>
      <c r="H19" s="11"/>
      <c r="I19" s="10"/>
      <c r="J19" s="10"/>
      <c r="K19" s="92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  <c r="W19" s="29"/>
    </row>
    <row r="20" spans="1:23" x14ac:dyDescent="0.4">
      <c r="A20" s="17"/>
      <c r="B20" s="18"/>
      <c r="C20" s="19"/>
      <c r="D20" s="20"/>
      <c r="E20" s="20"/>
      <c r="F20" s="20"/>
      <c r="G20" s="10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  <c r="W20" s="43"/>
    </row>
    <row r="21" spans="1:23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  <c r="W21" s="29"/>
    </row>
    <row r="22" spans="1:23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  <c r="W22" s="29"/>
    </row>
    <row r="23" spans="1:23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3" ht="60.6" x14ac:dyDescent="1.05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47" t="s">
        <v>85</v>
      </c>
      <c r="R25" s="1"/>
      <c r="S25" s="1"/>
      <c r="T25" s="1"/>
      <c r="U25" s="1"/>
      <c r="V25" s="1"/>
    </row>
    <row r="26" spans="1:23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3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3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</row>
    <row r="29" spans="1:23" x14ac:dyDescent="0.4">
      <c r="A29" s="30"/>
      <c r="B29" s="30"/>
      <c r="C29" s="66"/>
      <c r="D29" s="30"/>
      <c r="E29" s="30"/>
      <c r="F29" s="30"/>
      <c r="G29" s="52"/>
      <c r="H29" s="67"/>
      <c r="I29" s="30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25" right="0.25" top="0.75" bottom="0.75" header="0.3" footer="0.3"/>
  <pageSetup paperSize="9" scale="65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9"/>
  <sheetViews>
    <sheetView zoomScale="70" zoomScaleNormal="70" workbookViewId="0">
      <selection activeCell="R31" sqref="R31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8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9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5"/>
    </row>
    <row r="3" spans="1:23" x14ac:dyDescent="0.4">
      <c r="A3" s="192" t="s">
        <v>2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3" x14ac:dyDescent="0.4">
      <c r="A4" s="193" t="s">
        <v>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3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3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3" x14ac:dyDescent="0.4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3" x14ac:dyDescent="0.4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3" ht="21" customHeight="1" x14ac:dyDescent="0.4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3" x14ac:dyDescent="0.4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3" x14ac:dyDescent="0.35">
      <c r="A11" s="6"/>
      <c r="B11" s="7"/>
      <c r="C11" s="8"/>
      <c r="D11" s="9"/>
      <c r="E11" s="9"/>
      <c r="F11" s="9"/>
      <c r="G11" s="10"/>
      <c r="H11" s="11"/>
      <c r="I11" s="10"/>
      <c r="J11" s="12"/>
      <c r="K11" s="13"/>
      <c r="L11" s="13"/>
      <c r="M11" s="14"/>
      <c r="N11" s="14"/>
      <c r="O11" s="13"/>
      <c r="P11" s="13"/>
      <c r="Q11" s="14"/>
      <c r="R11" s="15"/>
      <c r="S11" s="14"/>
      <c r="T11" s="15"/>
      <c r="U11" s="13"/>
      <c r="V11" s="16"/>
    </row>
    <row r="12" spans="1:23" x14ac:dyDescent="0.35">
      <c r="A12" s="17"/>
      <c r="B12" s="18"/>
      <c r="C12" s="19"/>
      <c r="D12" s="20"/>
      <c r="E12" s="20"/>
      <c r="F12" s="20"/>
      <c r="G12" s="21"/>
      <c r="H12" s="22"/>
      <c r="I12" s="23"/>
      <c r="J12" s="24"/>
      <c r="K12" s="25"/>
      <c r="L12" s="25"/>
      <c r="M12" s="25"/>
      <c r="N12" s="25"/>
      <c r="O12" s="25"/>
      <c r="P12" s="25"/>
      <c r="Q12" s="25"/>
      <c r="R12" s="26"/>
      <c r="S12" s="10"/>
      <c r="T12" s="10"/>
      <c r="U12" s="27"/>
      <c r="V12" s="28"/>
      <c r="W12" s="29"/>
    </row>
    <row r="13" spans="1:23" x14ac:dyDescent="0.35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32"/>
      <c r="O13" s="12"/>
      <c r="P13" s="12"/>
      <c r="Q13" s="32"/>
      <c r="R13" s="10"/>
      <c r="S13" s="10"/>
      <c r="T13" s="10"/>
      <c r="U13" s="27"/>
      <c r="V13" s="28"/>
      <c r="W13" s="29"/>
    </row>
    <row r="14" spans="1:23" x14ac:dyDescent="0.35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  <c r="W14" s="29"/>
    </row>
    <row r="15" spans="1:23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  <c r="W15" s="29"/>
    </row>
    <row r="16" spans="1:23" x14ac:dyDescent="0.35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3" x14ac:dyDescent="0.35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  <c r="W17" s="29"/>
    </row>
    <row r="18" spans="1:23" x14ac:dyDescent="0.35">
      <c r="A18" s="34"/>
      <c r="B18" s="35"/>
      <c r="C18" s="36"/>
      <c r="D18" s="37"/>
      <c r="E18" s="37"/>
      <c r="F18" s="37"/>
      <c r="G18" s="38"/>
      <c r="H18" s="39"/>
      <c r="I18" s="3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  <c r="W18" s="29"/>
    </row>
    <row r="19" spans="1:23" x14ac:dyDescent="0.35">
      <c r="A19" s="17"/>
      <c r="B19" s="18"/>
      <c r="C19" s="19"/>
      <c r="D19" s="20"/>
      <c r="E19" s="20"/>
      <c r="F19" s="20"/>
      <c r="G19" s="10"/>
      <c r="H19" s="11"/>
      <c r="I19" s="10"/>
      <c r="J19" s="10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  <c r="W19" s="29"/>
    </row>
    <row r="20" spans="1:23" x14ac:dyDescent="0.35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  <c r="W20" s="43"/>
    </row>
    <row r="21" spans="1:23" x14ac:dyDescent="0.35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  <c r="W21" s="29"/>
    </row>
    <row r="22" spans="1:23" x14ac:dyDescent="0.35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  <c r="W22" s="29"/>
    </row>
    <row r="23" spans="1:23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3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3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</row>
    <row r="29" spans="1:23" x14ac:dyDescent="0.4">
      <c r="A29" s="30"/>
      <c r="B29" s="30"/>
      <c r="C29" s="66"/>
      <c r="D29" s="30"/>
      <c r="E29" s="30"/>
      <c r="F29" s="30"/>
      <c r="G29" s="52"/>
      <c r="H29" s="67"/>
      <c r="I29" s="30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Normal="70" zoomScaleSheetLayoutView="100" workbookViewId="0">
      <selection activeCell="P20" sqref="P20"/>
    </sheetView>
  </sheetViews>
  <sheetFormatPr defaultRowHeight="13.8" x14ac:dyDescent="0.25"/>
  <cols>
    <col min="1" max="1" width="6.19921875" customWidth="1"/>
    <col min="10" max="10" width="7.3984375" customWidth="1"/>
    <col min="14" max="14" width="11.8984375" customWidth="1"/>
    <col min="15" max="15" width="7.59765625" customWidth="1"/>
    <col min="16" max="16" width="7.3984375" customWidth="1"/>
    <col min="19" max="19" width="10.69921875" customWidth="1"/>
    <col min="20" max="20" width="10.898437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72" t="s">
        <v>0</v>
      </c>
    </row>
    <row r="2" spans="1:22" ht="21" x14ac:dyDescent="0.4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72"/>
    </row>
    <row r="3" spans="1:22" ht="21" x14ac:dyDescent="0.4">
      <c r="A3" s="192" t="s">
        <v>88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</row>
    <row r="4" spans="1:22" ht="21" x14ac:dyDescent="0.4">
      <c r="A4" s="193" t="s">
        <v>51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2" ht="21" x14ac:dyDescent="0.4">
      <c r="A5" s="194" t="s">
        <v>4</v>
      </c>
      <c r="B5" s="195"/>
      <c r="C5" s="195"/>
      <c r="D5" s="195"/>
      <c r="E5" s="195"/>
      <c r="F5" s="195"/>
      <c r="G5" s="195"/>
      <c r="H5" s="195"/>
      <c r="I5" s="196"/>
      <c r="J5" s="197" t="s">
        <v>5</v>
      </c>
      <c r="K5" s="198"/>
      <c r="L5" s="198"/>
      <c r="M5" s="198"/>
      <c r="N5" s="198"/>
      <c r="O5" s="198"/>
      <c r="P5" s="198"/>
      <c r="Q5" s="199"/>
      <c r="R5" s="200" t="s">
        <v>6</v>
      </c>
      <c r="S5" s="200" t="s">
        <v>7</v>
      </c>
      <c r="T5" s="200" t="s">
        <v>8</v>
      </c>
      <c r="U5" s="200" t="s">
        <v>9</v>
      </c>
      <c r="V5" s="200" t="s">
        <v>10</v>
      </c>
    </row>
    <row r="6" spans="1:22" ht="21" x14ac:dyDescent="0.4">
      <c r="A6" s="183" t="s">
        <v>11</v>
      </c>
      <c r="B6" s="186" t="s">
        <v>12</v>
      </c>
      <c r="C6" s="203" t="s">
        <v>13</v>
      </c>
      <c r="D6" s="205" t="s">
        <v>14</v>
      </c>
      <c r="E6" s="206"/>
      <c r="F6" s="207"/>
      <c r="G6" s="186" t="s">
        <v>15</v>
      </c>
      <c r="H6" s="186" t="s">
        <v>16</v>
      </c>
      <c r="I6" s="186" t="s">
        <v>17</v>
      </c>
      <c r="J6" s="189" t="s">
        <v>11</v>
      </c>
      <c r="K6" s="177" t="s">
        <v>18</v>
      </c>
      <c r="L6" s="177" t="s">
        <v>19</v>
      </c>
      <c r="M6" s="177" t="s">
        <v>20</v>
      </c>
      <c r="N6" s="177" t="s">
        <v>21</v>
      </c>
      <c r="O6" s="197" t="s">
        <v>22</v>
      </c>
      <c r="P6" s="199"/>
      <c r="Q6" s="177" t="s">
        <v>23</v>
      </c>
      <c r="R6" s="201"/>
      <c r="S6" s="201"/>
      <c r="T6" s="201"/>
      <c r="U6" s="201"/>
      <c r="V6" s="201"/>
    </row>
    <row r="7" spans="1:22" x14ac:dyDescent="0.25">
      <c r="A7" s="184"/>
      <c r="B7" s="187"/>
      <c r="C7" s="203"/>
      <c r="D7" s="208"/>
      <c r="E7" s="209"/>
      <c r="F7" s="210"/>
      <c r="G7" s="187"/>
      <c r="H7" s="187"/>
      <c r="I7" s="187"/>
      <c r="J7" s="190"/>
      <c r="K7" s="178"/>
      <c r="L7" s="178"/>
      <c r="M7" s="178"/>
      <c r="N7" s="178"/>
      <c r="O7" s="177" t="s">
        <v>24</v>
      </c>
      <c r="P7" s="180" t="s">
        <v>25</v>
      </c>
      <c r="Q7" s="178"/>
      <c r="R7" s="201"/>
      <c r="S7" s="201"/>
      <c r="T7" s="201"/>
      <c r="U7" s="201"/>
      <c r="V7" s="201"/>
    </row>
    <row r="8" spans="1:22" x14ac:dyDescent="0.25">
      <c r="A8" s="184"/>
      <c r="B8" s="187"/>
      <c r="C8" s="203"/>
      <c r="D8" s="183" t="s">
        <v>26</v>
      </c>
      <c r="E8" s="183" t="s">
        <v>27</v>
      </c>
      <c r="F8" s="183" t="s">
        <v>28</v>
      </c>
      <c r="G8" s="187"/>
      <c r="H8" s="187"/>
      <c r="I8" s="187"/>
      <c r="J8" s="190"/>
      <c r="K8" s="178"/>
      <c r="L8" s="178"/>
      <c r="M8" s="178"/>
      <c r="N8" s="178"/>
      <c r="O8" s="178"/>
      <c r="P8" s="181"/>
      <c r="Q8" s="178"/>
      <c r="R8" s="201"/>
      <c r="S8" s="201"/>
      <c r="T8" s="201"/>
      <c r="U8" s="201"/>
      <c r="V8" s="201"/>
    </row>
    <row r="9" spans="1:22" x14ac:dyDescent="0.25">
      <c r="A9" s="184"/>
      <c r="B9" s="187"/>
      <c r="C9" s="203"/>
      <c r="D9" s="184"/>
      <c r="E9" s="184"/>
      <c r="F9" s="184"/>
      <c r="G9" s="187"/>
      <c r="H9" s="187"/>
      <c r="I9" s="187"/>
      <c r="J9" s="190"/>
      <c r="K9" s="178"/>
      <c r="L9" s="178"/>
      <c r="M9" s="178"/>
      <c r="N9" s="178"/>
      <c r="O9" s="178"/>
      <c r="P9" s="181"/>
      <c r="Q9" s="178"/>
      <c r="R9" s="201"/>
      <c r="S9" s="201"/>
      <c r="T9" s="201"/>
      <c r="U9" s="201"/>
      <c r="V9" s="201"/>
    </row>
    <row r="10" spans="1:22" ht="87.6" customHeight="1" x14ac:dyDescent="0.25">
      <c r="A10" s="185"/>
      <c r="B10" s="188"/>
      <c r="C10" s="204"/>
      <c r="D10" s="185"/>
      <c r="E10" s="185"/>
      <c r="F10" s="185"/>
      <c r="G10" s="188"/>
      <c r="H10" s="188"/>
      <c r="I10" s="188"/>
      <c r="J10" s="191"/>
      <c r="K10" s="179"/>
      <c r="L10" s="179"/>
      <c r="M10" s="179"/>
      <c r="N10" s="179"/>
      <c r="O10" s="179"/>
      <c r="P10" s="182"/>
      <c r="Q10" s="179"/>
      <c r="R10" s="202"/>
      <c r="S10" s="202"/>
      <c r="T10" s="202"/>
      <c r="U10" s="202"/>
      <c r="V10" s="202"/>
    </row>
    <row r="11" spans="1:22" ht="21" x14ac:dyDescent="0.4">
      <c r="A11" s="119">
        <v>1</v>
      </c>
      <c r="B11" s="120" t="s">
        <v>38</v>
      </c>
      <c r="C11" s="121">
        <v>2</v>
      </c>
      <c r="D11" s="122">
        <v>0</v>
      </c>
      <c r="E11" s="122">
        <v>1</v>
      </c>
      <c r="F11" s="122">
        <v>56</v>
      </c>
      <c r="G11" s="98">
        <v>135</v>
      </c>
      <c r="H11" s="123">
        <v>600</v>
      </c>
      <c r="I11" s="98">
        <v>81000</v>
      </c>
      <c r="J11" s="95">
        <v>1</v>
      </c>
      <c r="K11" s="95" t="s">
        <v>39</v>
      </c>
      <c r="L11" s="95">
        <v>132</v>
      </c>
      <c r="M11" s="109">
        <v>7500</v>
      </c>
      <c r="N11" s="14">
        <v>1620000</v>
      </c>
      <c r="O11" s="95">
        <v>25</v>
      </c>
      <c r="P11" s="95">
        <v>93</v>
      </c>
      <c r="Q11" s="14">
        <v>113400</v>
      </c>
      <c r="R11" s="15">
        <f>Q11+I11+I12</f>
        <v>207000</v>
      </c>
      <c r="S11" s="14">
        <v>50000000</v>
      </c>
      <c r="T11" s="15">
        <v>0</v>
      </c>
      <c r="U11" s="144"/>
      <c r="V11" s="145"/>
    </row>
    <row r="12" spans="1:22" ht="21" x14ac:dyDescent="0.4">
      <c r="A12" s="124"/>
      <c r="B12" s="102"/>
      <c r="C12" s="125"/>
      <c r="D12" s="126"/>
      <c r="E12" s="126"/>
      <c r="F12" s="126"/>
      <c r="G12" s="127">
        <v>21</v>
      </c>
      <c r="H12" s="123">
        <v>600</v>
      </c>
      <c r="I12" s="110">
        <v>12600</v>
      </c>
      <c r="J12" s="25"/>
      <c r="K12" s="25"/>
      <c r="L12" s="102">
        <v>84</v>
      </c>
      <c r="M12" s="25"/>
      <c r="N12" s="25"/>
      <c r="O12" s="25"/>
      <c r="P12" s="25"/>
      <c r="Q12" s="25"/>
      <c r="R12" s="26"/>
      <c r="S12" s="10">
        <v>0</v>
      </c>
      <c r="T12" s="70">
        <v>12600</v>
      </c>
      <c r="U12" s="146">
        <v>0.3</v>
      </c>
      <c r="V12" s="27">
        <v>38</v>
      </c>
    </row>
    <row r="13" spans="1:22" ht="21" x14ac:dyDescent="0.4">
      <c r="A13" s="17"/>
      <c r="B13" s="18"/>
      <c r="C13" s="19"/>
      <c r="D13" s="20"/>
      <c r="E13" s="20"/>
      <c r="F13" s="20"/>
      <c r="G13" s="30"/>
      <c r="H13" s="22"/>
      <c r="I13" s="23"/>
      <c r="J13" s="24"/>
      <c r="K13" s="12"/>
      <c r="L13" s="31"/>
      <c r="M13" s="31"/>
      <c r="N13" s="141"/>
      <c r="O13" s="142"/>
      <c r="P13" s="142"/>
      <c r="Q13" s="141"/>
      <c r="R13" s="80"/>
      <c r="S13" s="80"/>
      <c r="T13" s="80"/>
      <c r="U13" s="140"/>
      <c r="V13" s="143"/>
    </row>
    <row r="14" spans="1:22" ht="21" x14ac:dyDescent="0.4">
      <c r="A14" s="17"/>
      <c r="B14" s="18"/>
      <c r="C14" s="19"/>
      <c r="D14" s="20"/>
      <c r="E14" s="20"/>
      <c r="F14" s="20"/>
      <c r="G14" s="23"/>
      <c r="H14" s="11"/>
      <c r="I14" s="10"/>
      <c r="J14" s="24"/>
      <c r="K14" s="12"/>
      <c r="L14" s="24"/>
      <c r="M14" s="23"/>
      <c r="N14" s="26"/>
      <c r="O14" s="23"/>
      <c r="P14" s="23"/>
      <c r="Q14" s="23"/>
      <c r="R14" s="23"/>
      <c r="S14" s="23"/>
      <c r="T14" s="23"/>
      <c r="U14" s="28"/>
      <c r="V14" s="28"/>
    </row>
    <row r="15" spans="1:22" ht="21" x14ac:dyDescent="0.35">
      <c r="A15" s="17"/>
      <c r="B15" s="18"/>
      <c r="C15" s="19"/>
      <c r="D15" s="20"/>
      <c r="E15" s="20"/>
      <c r="F15" s="20"/>
      <c r="G15" s="23"/>
      <c r="H15" s="22"/>
      <c r="I15" s="3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8"/>
    </row>
    <row r="16" spans="1:22" ht="21" x14ac:dyDescent="0.4">
      <c r="A16" s="34"/>
      <c r="B16" s="35"/>
      <c r="C16" s="36"/>
      <c r="D16" s="37"/>
      <c r="E16" s="37"/>
      <c r="F16" s="37"/>
      <c r="G16" s="38"/>
      <c r="H16" s="39"/>
      <c r="I16" s="38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40"/>
    </row>
    <row r="17" spans="1:22" ht="21" x14ac:dyDescent="0.4">
      <c r="A17" s="34"/>
      <c r="B17" s="35"/>
      <c r="C17" s="36"/>
      <c r="D17" s="37"/>
      <c r="E17" s="37"/>
      <c r="F17" s="37"/>
      <c r="G17" s="38"/>
      <c r="H17" s="39"/>
      <c r="I17" s="3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40"/>
    </row>
    <row r="18" spans="1:22" ht="21" x14ac:dyDescent="0.4">
      <c r="A18" s="34"/>
      <c r="B18" s="35"/>
      <c r="C18" s="36"/>
      <c r="D18" s="37"/>
      <c r="E18" s="37"/>
      <c r="F18" s="20"/>
      <c r="G18" s="76"/>
      <c r="H18" s="22"/>
      <c r="I18" s="23"/>
      <c r="J18" s="23"/>
      <c r="K18" s="76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40"/>
    </row>
    <row r="19" spans="1:22" ht="21" x14ac:dyDescent="0.4">
      <c r="A19" s="17"/>
      <c r="B19" s="18"/>
      <c r="C19" s="19"/>
      <c r="D19" s="20"/>
      <c r="E19" s="20"/>
      <c r="F19" s="20"/>
      <c r="G19" s="10"/>
      <c r="H19" s="11"/>
      <c r="I19" s="10"/>
      <c r="J19" s="10"/>
      <c r="K19" s="41"/>
      <c r="L19" s="23"/>
      <c r="M19" s="23"/>
      <c r="N19" s="23"/>
      <c r="O19" s="23"/>
      <c r="P19" s="23"/>
      <c r="Q19" s="23"/>
      <c r="R19" s="23"/>
      <c r="S19" s="23"/>
      <c r="T19" s="23"/>
      <c r="U19" s="42"/>
      <c r="V19" s="42"/>
    </row>
    <row r="20" spans="1:22" ht="21" x14ac:dyDescent="0.4">
      <c r="A20" s="17"/>
      <c r="B20" s="18"/>
      <c r="C20" s="19"/>
      <c r="D20" s="20"/>
      <c r="E20" s="20"/>
      <c r="F20" s="20"/>
      <c r="G20" s="23"/>
      <c r="H20" s="11"/>
      <c r="I20" s="10"/>
      <c r="J20" s="10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8"/>
    </row>
    <row r="21" spans="1:22" ht="21" x14ac:dyDescent="0.4">
      <c r="A21" s="17"/>
      <c r="B21" s="18"/>
      <c r="C21" s="19"/>
      <c r="D21" s="20"/>
      <c r="E21" s="20"/>
      <c r="F21" s="20"/>
      <c r="G21" s="23"/>
      <c r="H21" s="11"/>
      <c r="I21" s="10"/>
      <c r="J21" s="10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44"/>
      <c r="V21" s="44"/>
    </row>
    <row r="22" spans="1:22" ht="21" x14ac:dyDescent="0.4">
      <c r="A22" s="45"/>
      <c r="B22" s="45"/>
      <c r="C22" s="46"/>
      <c r="D22" s="45"/>
      <c r="E22" s="45"/>
      <c r="F22" s="45"/>
      <c r="G22" s="47"/>
      <c r="H22" s="48"/>
      <c r="I22" s="49"/>
      <c r="J22" s="47"/>
      <c r="K22" s="50"/>
      <c r="L22" s="47"/>
      <c r="M22" s="47"/>
      <c r="N22" s="50"/>
      <c r="O22" s="47"/>
      <c r="P22" s="47"/>
      <c r="Q22" s="47"/>
      <c r="R22" s="47"/>
      <c r="S22" s="47"/>
      <c r="T22" s="47"/>
      <c r="U22" s="51"/>
      <c r="V22" s="51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2"/>
      <c r="B24" s="53" t="s">
        <v>29</v>
      </c>
      <c r="C24" s="54" t="s">
        <v>30</v>
      </c>
      <c r="D24" s="55"/>
      <c r="E24" s="56"/>
      <c r="F24" s="57"/>
      <c r="G24" s="53"/>
      <c r="H24" s="58"/>
      <c r="I24" s="53" t="s">
        <v>31</v>
      </c>
      <c r="J24" s="59"/>
      <c r="K24" s="59"/>
      <c r="L24" s="60"/>
      <c r="M24" s="60"/>
      <c r="N24" s="60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2"/>
      <c r="B25" s="53"/>
      <c r="C25" s="54"/>
      <c r="D25" s="55"/>
      <c r="E25" s="56"/>
      <c r="F25" s="57"/>
      <c r="G25" s="53"/>
      <c r="H25" s="58"/>
      <c r="I25" s="53" t="s">
        <v>32</v>
      </c>
      <c r="J25" s="59"/>
      <c r="K25" s="59"/>
      <c r="L25" s="60"/>
      <c r="M25" s="60"/>
      <c r="N25" s="60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2"/>
      <c r="B26" s="53"/>
      <c r="C26" s="54"/>
      <c r="D26" s="55"/>
      <c r="E26" s="56"/>
      <c r="F26" s="57"/>
      <c r="G26" s="53"/>
      <c r="H26" s="58"/>
      <c r="I26" s="53" t="s">
        <v>33</v>
      </c>
      <c r="J26" s="59"/>
      <c r="K26" s="59"/>
      <c r="L26" s="60"/>
      <c r="M26" s="60"/>
      <c r="N26" s="59"/>
      <c r="O26" s="1"/>
      <c r="P26" s="1"/>
      <c r="Q26" s="1"/>
      <c r="R26" s="1"/>
      <c r="S26" s="52"/>
      <c r="T26" s="52"/>
      <c r="U26" s="52"/>
      <c r="V26" s="52"/>
    </row>
    <row r="27" spans="1:22" ht="21" x14ac:dyDescent="0.4">
      <c r="A27" s="52"/>
      <c r="B27" s="53"/>
      <c r="C27" s="54"/>
      <c r="D27" s="55"/>
      <c r="E27" s="56"/>
      <c r="F27" s="57"/>
      <c r="G27" s="53"/>
      <c r="H27" s="61"/>
      <c r="I27" s="53" t="s">
        <v>34</v>
      </c>
      <c r="J27" s="61"/>
      <c r="K27" s="61"/>
      <c r="L27" s="62"/>
      <c r="M27" s="62"/>
      <c r="N27" s="58"/>
      <c r="O27" s="1"/>
      <c r="P27" s="1"/>
      <c r="Q27" s="1"/>
      <c r="R27" s="1"/>
      <c r="S27" s="52"/>
      <c r="T27" s="52"/>
      <c r="U27" s="52"/>
      <c r="V27" s="52"/>
    </row>
    <row r="28" spans="1:22" ht="21" x14ac:dyDescent="0.4">
      <c r="A28" s="30"/>
      <c r="B28" s="56"/>
      <c r="C28" s="63"/>
      <c r="D28" s="56"/>
      <c r="E28" s="56"/>
      <c r="F28" s="57"/>
      <c r="G28" s="64"/>
      <c r="H28" s="61"/>
      <c r="I28" s="64" t="s">
        <v>35</v>
      </c>
      <c r="J28" s="61"/>
      <c r="K28" s="61"/>
      <c r="L28" s="65"/>
      <c r="M28" s="65"/>
      <c r="N28" s="65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30"/>
      <c r="B29" s="30"/>
      <c r="C29" s="66"/>
      <c r="D29" s="30"/>
      <c r="E29" s="30"/>
      <c r="F29" s="30"/>
      <c r="G29" s="52"/>
      <c r="H29" s="67"/>
      <c r="I29" s="30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36</vt:i4>
      </vt:variant>
    </vt:vector>
  </HeadingPairs>
  <TitlesOfParts>
    <vt:vector size="36" baseType="lpstr">
      <vt:lpstr>นางนิตยา ติปินโต</vt:lpstr>
      <vt:lpstr>นายวิเทียน โปต๊ะโส</vt:lpstr>
      <vt:lpstr>นางลำดวน คำมี</vt:lpstr>
      <vt:lpstr>นายประยูร ยานันโต</vt:lpstr>
      <vt:lpstr>นายเทียนชัย แก้วคำ</vt:lpstr>
      <vt:lpstr>นางจินตนา  สมศิริ</vt:lpstr>
      <vt:lpstr>บุญนาท</vt:lpstr>
      <vt:lpstr>Sheet9</vt:lpstr>
      <vt:lpstr>สุคนธ์</vt:lpstr>
      <vt:lpstr>มูล</vt:lpstr>
      <vt:lpstr>ปี
</vt:lpstr>
      <vt:lpstr>วสันต์</vt:lpstr>
      <vt:lpstr>บุญกะฐิน</vt:lpstr>
      <vt:lpstr>บัวผัน ยศวงค์</vt:lpstr>
      <vt:lpstr>ลำดวน เสียงใส</vt:lpstr>
      <vt:lpstr>ดี โปต๊ะ</vt:lpstr>
      <vt:lpstr>ชุ่ม ทะจัก</vt:lpstr>
      <vt:lpstr>เมา กันทานันท์</vt:lpstr>
      <vt:lpstr>ยวงแก้ว โปต๊ะ</vt:lpstr>
      <vt:lpstr>บัวผัน โปต๊ะโส</vt:lpstr>
      <vt:lpstr>คำ ปันแกว่น</vt:lpstr>
      <vt:lpstr>คำสวย ตาปันโย</vt:lpstr>
      <vt:lpstr>ป้อ โปต๊ะ</vt:lpstr>
      <vt:lpstr>สมควร  ศรีชัยวรรณ์</vt:lpstr>
      <vt:lpstr>เสาวนีย์</vt:lpstr>
      <vt:lpstr>บุญทอง</vt:lpstr>
      <vt:lpstr>จิตรดา</vt:lpstr>
      <vt:lpstr>บัวเทพ</vt:lpstr>
      <vt:lpstr>สุธิดา</vt:lpstr>
      <vt:lpstr>ทัยวัน</vt:lpstr>
      <vt:lpstr>อินจันทร์</vt:lpstr>
      <vt:lpstr>มานิต</vt:lpstr>
      <vt:lpstr>สงวน</vt:lpstr>
      <vt:lpstr>บุญยืน</vt:lpstr>
      <vt:lpstr>นิตยา</vt:lpstr>
      <vt:lpstr>เสาวตรี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FMNET</dc:creator>
  <cp:lastModifiedBy>FMNET</cp:lastModifiedBy>
  <cp:lastPrinted>2024-04-17T03:07:58Z</cp:lastPrinted>
  <dcterms:created xsi:type="dcterms:W3CDTF">2020-06-18T02:50:58Z</dcterms:created>
  <dcterms:modified xsi:type="dcterms:W3CDTF">2024-07-10T04:30:57Z</dcterms:modified>
</cp:coreProperties>
</file>